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oger\OneDrive - US Department of Housing and Urban Development\OneDR\2024 Reports\2024 GIW\FY 2024 GIWs - HUD\TX-600\"/>
    </mc:Choice>
  </mc:AlternateContent>
  <xr:revisionPtr revIDLastSave="0" documentId="8_{1C8415D9-D274-4A05-84AA-D09BF1E0D652}" xr6:coauthVersionLast="47" xr6:coauthVersionMax="47" xr10:uidLastSave="{00000000-0000-0000-0000-000000000000}"/>
  <bookViews>
    <workbookView xWindow="10440" yWindow="5808" windowWidth="29436" windowHeight="16176" xr2:uid="{341D1A9C-90CE-4A40-A857-B2E5791E6FB9}"/>
  </bookViews>
  <sheets>
    <sheet name="FY 2024 GIW" sheetId="1" r:id="rId1"/>
  </sheets>
  <definedNames>
    <definedName name="_xlnm._FilterDatabase" localSheetId="0" hidden="1">'FY 2024 GIW'!$A$10:$Y$10</definedName>
    <definedName name="_xlnm.Print_Titles" localSheetId="0">'FY 2024 GIW'!$9:$10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56" i="1" l="1"/>
  <c r="X56" i="1"/>
  <c r="Y55" i="1"/>
  <c r="X55" i="1"/>
  <c r="Y54" i="1"/>
  <c r="X54" i="1"/>
  <c r="Y53" i="1"/>
  <c r="X53" i="1"/>
  <c r="Y52" i="1"/>
  <c r="X52" i="1"/>
  <c r="Y51" i="1"/>
  <c r="X51" i="1"/>
  <c r="Y50" i="1"/>
  <c r="X50" i="1"/>
  <c r="Y49" i="1"/>
  <c r="X49" i="1"/>
  <c r="Y48" i="1"/>
  <c r="X48" i="1"/>
  <c r="Y47" i="1"/>
  <c r="X47" i="1"/>
  <c r="Y46" i="1"/>
  <c r="X46" i="1"/>
  <c r="Y45" i="1"/>
  <c r="X45" i="1"/>
  <c r="Y44" i="1"/>
  <c r="X44" i="1"/>
  <c r="Y43" i="1"/>
  <c r="X43" i="1"/>
  <c r="Y42" i="1"/>
  <c r="X42" i="1"/>
  <c r="Y41" i="1"/>
  <c r="X41" i="1"/>
  <c r="Y40" i="1"/>
  <c r="X40" i="1"/>
  <c r="Y39" i="1"/>
  <c r="X39" i="1"/>
  <c r="Y38" i="1"/>
  <c r="X38" i="1"/>
  <c r="Y37" i="1"/>
  <c r="X37" i="1"/>
  <c r="Y36" i="1"/>
  <c r="X36" i="1"/>
  <c r="Y35" i="1"/>
  <c r="X35" i="1"/>
  <c r="Y34" i="1"/>
  <c r="X34" i="1"/>
  <c r="Y33" i="1"/>
  <c r="X33" i="1"/>
  <c r="Y32" i="1"/>
  <c r="X32" i="1"/>
  <c r="Y31" i="1"/>
  <c r="X31" i="1"/>
  <c r="Y30" i="1"/>
  <c r="X30" i="1"/>
  <c r="Y29" i="1"/>
  <c r="X29" i="1"/>
  <c r="Y28" i="1"/>
  <c r="X28" i="1"/>
  <c r="Y27" i="1"/>
  <c r="X27" i="1"/>
  <c r="Y26" i="1"/>
  <c r="X26" i="1"/>
  <c r="Y25" i="1"/>
  <c r="X25" i="1"/>
  <c r="Y24" i="1"/>
  <c r="X24" i="1"/>
  <c r="Y23" i="1"/>
  <c r="X23" i="1"/>
  <c r="Y22" i="1"/>
  <c r="X22" i="1"/>
  <c r="Y21" i="1"/>
  <c r="X21" i="1"/>
  <c r="Y20" i="1"/>
  <c r="X20" i="1"/>
  <c r="Y19" i="1"/>
  <c r="X19" i="1"/>
  <c r="Y18" i="1"/>
  <c r="X18" i="1"/>
  <c r="Y17" i="1"/>
  <c r="X17" i="1"/>
  <c r="Y16" i="1"/>
  <c r="X16" i="1"/>
  <c r="Y15" i="1"/>
  <c r="X15" i="1"/>
  <c r="Y14" i="1"/>
  <c r="X14" i="1"/>
  <c r="Y13" i="1"/>
  <c r="X13" i="1"/>
  <c r="Y12" i="1"/>
  <c r="X12" i="1"/>
  <c r="Y11" i="1"/>
  <c r="X11" i="1"/>
  <c r="B5" i="1"/>
  <c r="C5" i="1" s="1"/>
  <c r="B6" i="1" l="1"/>
  <c r="C6" i="1" s="1"/>
  <c r="B7" i="1"/>
</calcChain>
</file>

<file path=xl/sharedStrings.xml><?xml version="1.0" encoding="utf-8"?>
<sst xmlns="http://schemas.openxmlformats.org/spreadsheetml/2006/main" count="256" uniqueCount="136">
  <si>
    <t>Field Office:</t>
  </si>
  <si>
    <t>Fort Worth</t>
  </si>
  <si>
    <t>CoC Number:</t>
  </si>
  <si>
    <t>TX-601</t>
  </si>
  <si>
    <t>CoC Name:</t>
  </si>
  <si>
    <t>Fort Worth, Arlington/Tarrant County CoC</t>
  </si>
  <si>
    <t>CA Name:</t>
  </si>
  <si>
    <t>Tarrant County Homeless Coalition</t>
  </si>
  <si>
    <r>
      <t xml:space="preserve">DV ARD </t>
    </r>
    <r>
      <rPr>
        <b/>
        <sz val="11"/>
        <color indexed="10"/>
        <rFont val="Aptos Narrow"/>
        <family val="2"/>
        <scheme val="minor"/>
      </rPr>
      <t>(Estimated)</t>
    </r>
    <r>
      <rPr>
        <b/>
        <sz val="11"/>
        <rFont val="Aptos Narrow"/>
        <family val="2"/>
        <scheme val="minor"/>
      </rPr>
      <t>:</t>
    </r>
  </si>
  <si>
    <r>
      <t xml:space="preserve">YHDP ARD </t>
    </r>
    <r>
      <rPr>
        <b/>
        <sz val="11"/>
        <color indexed="10"/>
        <rFont val="Aptos Narrow"/>
        <family val="2"/>
        <scheme val="minor"/>
      </rPr>
      <t>(Estimated)</t>
    </r>
    <r>
      <rPr>
        <b/>
        <sz val="11"/>
        <rFont val="Aptos Narrow"/>
        <family val="2"/>
        <scheme val="minor"/>
      </rPr>
      <t>:</t>
    </r>
  </si>
  <si>
    <r>
      <t xml:space="preserve">CoC's ARD </t>
    </r>
    <r>
      <rPr>
        <b/>
        <sz val="11"/>
        <color indexed="10"/>
        <rFont val="Aptos Narrow"/>
        <family val="2"/>
        <scheme val="minor"/>
      </rPr>
      <t>(Estimated)</t>
    </r>
    <r>
      <rPr>
        <b/>
        <sz val="11"/>
        <rFont val="Aptos Narrow"/>
        <family val="2"/>
        <scheme val="minor"/>
      </rPr>
      <t>:</t>
    </r>
  </si>
  <si>
    <t>Applicant and Project Information</t>
  </si>
  <si>
    <t>Current Budget Line Item Amounts</t>
  </si>
  <si>
    <t>Unit Configuration</t>
  </si>
  <si>
    <t>Applicant Name</t>
  </si>
  <si>
    <t>Project Name</t>
  </si>
  <si>
    <t>Grant Number</t>
  </si>
  <si>
    <t>Expiration Year</t>
  </si>
  <si>
    <r>
      <rPr>
        <b/>
        <sz val="11"/>
        <rFont val="Aptos Narrow"/>
        <family val="2"/>
        <scheme val="minor"/>
      </rPr>
      <t>Project Component</t>
    </r>
    <r>
      <rPr>
        <sz val="11"/>
        <rFont val="Aptos Narrow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</si>
  <si>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Restriction 
(DV or YHDP)</t>
  </si>
  <si>
    <t>Leasing</t>
  </si>
  <si>
    <t>Rental Assistance</t>
  </si>
  <si>
    <t>Supportive Services</t>
  </si>
  <si>
    <t>Operating Costs</t>
  </si>
  <si>
    <t>HMIS</t>
  </si>
  <si>
    <t>VAWA</t>
  </si>
  <si>
    <t>Rural</t>
  </si>
  <si>
    <t>Admin</t>
  </si>
  <si>
    <t>FMR or Actual Rent</t>
  </si>
  <si>
    <t>SRO Units</t>
  </si>
  <si>
    <t>0 BR Units</t>
  </si>
  <si>
    <t>1 BR Units</t>
  </si>
  <si>
    <t>2 BR Units</t>
  </si>
  <si>
    <t>3 BR Units</t>
  </si>
  <si>
    <t>4 BR Units</t>
  </si>
  <si>
    <t>5 BR Units</t>
  </si>
  <si>
    <t>6+ BR Units</t>
  </si>
  <si>
    <t>Total Units</t>
  </si>
  <si>
    <t xml:space="preserve">Total ARA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</si>
  <si>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Housing Authority of the City of Arlington</t>
  </si>
  <si>
    <t>AHA SPC FY23</t>
  </si>
  <si>
    <t>TX0090L6T012316</t>
  </si>
  <si>
    <t>PH</t>
  </si>
  <si>
    <t/>
  </si>
  <si>
    <t>FMR</t>
  </si>
  <si>
    <t>Tarrant County</t>
  </si>
  <si>
    <t>CTL 3CP</t>
  </si>
  <si>
    <t>TX0093L6T012316</t>
  </si>
  <si>
    <t>Actual Rent</t>
  </si>
  <si>
    <t>MHMR of Tarrant County</t>
  </si>
  <si>
    <t>Gateway to Housing FY23</t>
  </si>
  <si>
    <t>TX0096L6T012316</t>
  </si>
  <si>
    <t>Presbyterian Night Shelter</t>
  </si>
  <si>
    <t>Housing Solutions Combined</t>
  </si>
  <si>
    <t>TX0098L6T012316</t>
  </si>
  <si>
    <t>Fort Worth Housing Solutions</t>
  </si>
  <si>
    <t>SPC 1 2023-2024</t>
  </si>
  <si>
    <t>TX0106L6T012316</t>
  </si>
  <si>
    <t>SPC2 2023-2024</t>
  </si>
  <si>
    <t>TX0108L6T012316</t>
  </si>
  <si>
    <t>TBLA 114 Tarrant County</t>
  </si>
  <si>
    <t>TX0113L6T012316</t>
  </si>
  <si>
    <t>TBLA 13 MHMR</t>
  </si>
  <si>
    <t>TX0114L6T012316</t>
  </si>
  <si>
    <t>TBLA 17 MHMR</t>
  </si>
  <si>
    <t>TX0116L6T012316</t>
  </si>
  <si>
    <t>Mimi Hunter Fitzgerald Safe Haven</t>
  </si>
  <si>
    <t>TX0118L6T012316</t>
  </si>
  <si>
    <t>SH</t>
  </si>
  <si>
    <t>Recovery Resource Council</t>
  </si>
  <si>
    <t>Project New Start Renewal FY23</t>
  </si>
  <si>
    <t>TX0237L6T012315</t>
  </si>
  <si>
    <t>Samaritan House Grace Village</t>
  </si>
  <si>
    <t>TX0259L6T012312</t>
  </si>
  <si>
    <t>Salvation Army Veterans PSH Program</t>
  </si>
  <si>
    <t>TX0287L6T012312</t>
  </si>
  <si>
    <t>CoC HMIS FY23</t>
  </si>
  <si>
    <t>TX0288L6T012313</t>
  </si>
  <si>
    <t>Housing SPC</t>
  </si>
  <si>
    <t>TX0320L6T012308</t>
  </si>
  <si>
    <t>SafeTomorrows</t>
  </si>
  <si>
    <t>TX0321L6T012311</t>
  </si>
  <si>
    <t>SPC6 2023-2024</t>
  </si>
  <si>
    <t>TX0337L6T012312</t>
  </si>
  <si>
    <t>CoC Coordinated Entry System FY23</t>
  </si>
  <si>
    <t>TX0343L6T012311</t>
  </si>
  <si>
    <t>SSO</t>
  </si>
  <si>
    <t>Change 2023-2024</t>
  </si>
  <si>
    <t>TX0345L6T012310</t>
  </si>
  <si>
    <t>SafeHaven of Tarrant County</t>
  </si>
  <si>
    <t>SafeSolutions for Rapid Rehousing FY 2023</t>
  </si>
  <si>
    <t>TX0346L6T012310</t>
  </si>
  <si>
    <t>Center for Transforming Lives</t>
  </si>
  <si>
    <t>CTL Rapid Rehousing Renewal of 2310</t>
  </si>
  <si>
    <t>TX0347L6T012310</t>
  </si>
  <si>
    <t>TSA Housing First PSH</t>
  </si>
  <si>
    <t>TX0418L6T012307</t>
  </si>
  <si>
    <t>AHA ANFP FY23</t>
  </si>
  <si>
    <t>TX0419L6T012304</t>
  </si>
  <si>
    <t>TSA SIMON PSH</t>
  </si>
  <si>
    <t>TX0447L6T012307</t>
  </si>
  <si>
    <t>AHA RRH FY23</t>
  </si>
  <si>
    <t>TX0450L6T012307</t>
  </si>
  <si>
    <t>Transition Resource Action Center</t>
  </si>
  <si>
    <t>OnTRAC Tarrant TH/RRH</t>
  </si>
  <si>
    <t>TX0494L6T012306</t>
  </si>
  <si>
    <t>Joint TH &amp; PH-RRH</t>
  </si>
  <si>
    <t>Hearts Full of Love</t>
  </si>
  <si>
    <t>HFOL RRH 2023</t>
  </si>
  <si>
    <t>TX0521L6T012305</t>
  </si>
  <si>
    <t>Day Resource Center for the Homeless</t>
  </si>
  <si>
    <t>Quail Trail</t>
  </si>
  <si>
    <t>TX0574L6T012304</t>
  </si>
  <si>
    <t>Optimizing CE for DV Clients FY23</t>
  </si>
  <si>
    <t>TX0619D6T012302</t>
  </si>
  <si>
    <t>DV</t>
  </si>
  <si>
    <t>Tarrant County Samaritan Housing, Inc.</t>
  </si>
  <si>
    <t>Youth RRH Program</t>
  </si>
  <si>
    <t>TX0641Y6T012301</t>
  </si>
  <si>
    <t>YHDP</t>
  </si>
  <si>
    <t>OnTRAC Tarrant TH/RRH Expansion</t>
  </si>
  <si>
    <t>TX0642Y6T012301</t>
  </si>
  <si>
    <t>OnTRAC Tarrant PSH</t>
  </si>
  <si>
    <t>TX0643Y6T012301</t>
  </si>
  <si>
    <t>Resources Inspiring Success and Empowering</t>
  </si>
  <si>
    <t>2023 RISE Excel Rapid Rehousing Initiative</t>
  </si>
  <si>
    <t>TX0644Y6T012301</t>
  </si>
  <si>
    <t>Dunes LGBT Homeless Solutions Foundation</t>
  </si>
  <si>
    <t>Dune's LGBT Homeless Solutions Foundation</t>
  </si>
  <si>
    <t>TX0645Y6T012301</t>
  </si>
  <si>
    <t>TH</t>
  </si>
  <si>
    <t>Seasons of Change, Incorporated</t>
  </si>
  <si>
    <t>Community Chagers</t>
  </si>
  <si>
    <t>TX0646Y6T012301</t>
  </si>
  <si>
    <t>Sam House PSH</t>
  </si>
  <si>
    <t>TX0727L6T012300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</si>
</sst>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"/>
  </numFmts>
  <fonts count="6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color indexed="10"/>
      <name val="Aptos Narrow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E1FF"/>
        <bgColor rgb="FF000000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ACB9CA"/>
        <bgColor indexed="64"/>
      </patternFill>
    </fill>
    <fill>
      <patternFill patternType="solid">
        <fgColor rgb="FFACB9CA"/>
        <bgColor rgb="FF000000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3">
    <xf numFmtId="0" fontId="0" fillId="0" borderId="0" xfId="0"/>
    <xf numFmtId="0" fontId="4" fillId="0" borderId="2" xfId="0" applyFont="1" applyBorder="1" applyAlignment="1" applyProtection="1">
      <alignment horizontal="left" vertical="center" indent="2"/>
      <protection hidden="1"/>
    </xf>
    <xf numFmtId="0" fontId="0" fillId="0" borderId="3" xfId="0" applyBorder="1"/>
    <xf numFmtId="0" fontId="0" fillId="0" borderId="4" xfId="0" applyBorder="1"/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164" fontId="3" fillId="3" borderId="6" xfId="1" applyNumberFormat="1" applyFont="1" applyFill="1" applyBorder="1" applyAlignment="1" applyProtection="1">
      <alignment horizontal="left" vertical="center" indent="2"/>
      <protection hidden="1"/>
    </xf>
    <xf numFmtId="164" fontId="4" fillId="3" borderId="6" xfId="1" applyNumberFormat="1" applyFont="1" applyFill="1" applyBorder="1" applyAlignment="1" applyProtection="1">
      <alignment vertical="center"/>
      <protection hidden="1"/>
    </xf>
    <xf numFmtId="164" fontId="3" fillId="3" borderId="6" xfId="1" applyNumberFormat="1" applyFont="1" applyFill="1" applyBorder="1" applyAlignment="1" applyProtection="1">
      <alignment vertical="center"/>
      <protection hidden="1"/>
    </xf>
    <xf numFmtId="0" fontId="0" fillId="3" borderId="4" xfId="0" applyFill="1" applyBorder="1"/>
    <xf numFmtId="164" fontId="3" fillId="4" borderId="7" xfId="1" applyNumberFormat="1" applyFont="1" applyFill="1" applyBorder="1" applyAlignment="1" applyProtection="1">
      <alignment horizontal="left" vertical="center" indent="2"/>
      <protection hidden="1"/>
    </xf>
    <xf numFmtId="164" fontId="3" fillId="4" borderId="6" xfId="1" applyNumberFormat="1" applyFont="1" applyFill="1" applyBorder="1" applyAlignment="1" applyProtection="1">
      <alignment vertical="center"/>
      <protection hidden="1"/>
    </xf>
    <xf numFmtId="0" fontId="0" fillId="5" borderId="4" xfId="0" applyFill="1" applyBorder="1"/>
    <xf numFmtId="0" fontId="3" fillId="6" borderId="0" xfId="0" applyFont="1" applyFill="1" applyAlignment="1" applyProtection="1">
      <alignment horizontal="center" vertical="center" wrapText="1"/>
      <protection locked="0"/>
    </xf>
    <xf numFmtId="0" fontId="4" fillId="6" borderId="0" xfId="0" applyFont="1" applyFill="1" applyAlignment="1" applyProtection="1">
      <alignment horizontal="center" vertical="center" wrapText="1"/>
      <protection hidden="1"/>
    </xf>
    <xf numFmtId="0" fontId="3" fillId="6" borderId="6" xfId="0" applyFont="1" applyFill="1" applyBorder="1" applyAlignment="1" applyProtection="1">
      <alignment horizontal="center" vertical="center" wrapText="1"/>
      <protection locked="0"/>
    </xf>
    <xf numFmtId="164" fontId="3" fillId="6" borderId="6" xfId="1" applyNumberFormat="1" applyFont="1" applyFill="1" applyBorder="1" applyAlignment="1" applyProtection="1">
      <alignment horizontal="center" vertical="center"/>
      <protection hidden="1"/>
    </xf>
    <xf numFmtId="164" fontId="3" fillId="5" borderId="2" xfId="0" applyNumberFormat="1" applyFont="1" applyFill="1" applyBorder="1" applyAlignment="1" applyProtection="1">
      <alignment horizontal="left" vertical="center" indent="3"/>
      <protection locked="0"/>
    </xf>
    <xf numFmtId="164" fontId="3" fillId="5" borderId="3" xfId="0" applyNumberFormat="1" applyFont="1" applyFill="1" applyBorder="1" applyAlignment="1" applyProtection="1">
      <alignment vertical="center"/>
      <protection locked="0"/>
    </xf>
    <xf numFmtId="164" fontId="3" fillId="5" borderId="8" xfId="0" applyNumberFormat="1" applyFont="1" applyFill="1" applyBorder="1" applyAlignment="1" applyProtection="1">
      <alignment vertical="center"/>
      <protection locked="0"/>
    </xf>
    <xf numFmtId="164" fontId="3" fillId="5" borderId="4" xfId="0" applyNumberFormat="1" applyFont="1" applyFill="1" applyBorder="1" applyAlignment="1" applyProtection="1">
      <alignment horizontal="left" vertical="center" indent="3"/>
      <protection locked="0"/>
    </xf>
    <xf numFmtId="164" fontId="3" fillId="5" borderId="1" xfId="0" applyNumberFormat="1" applyFont="1" applyFill="1" applyBorder="1" applyAlignment="1" applyProtection="1">
      <alignment vertical="center"/>
      <protection locked="0"/>
    </xf>
    <xf numFmtId="164" fontId="3" fillId="5" borderId="2" xfId="0" applyNumberFormat="1" applyFont="1" applyFill="1" applyBorder="1" applyAlignment="1" applyProtection="1">
      <alignment vertical="center"/>
      <protection locked="0"/>
    </xf>
    <xf numFmtId="164" fontId="3" fillId="5" borderId="9" xfId="0" applyNumberFormat="1" applyFont="1" applyFill="1" applyBorder="1" applyAlignment="1" applyProtection="1">
      <alignment horizontal="left" vertical="center" indent="3"/>
      <protection locked="0"/>
    </xf>
    <xf numFmtId="164" fontId="3" fillId="5" borderId="10" xfId="0" applyNumberFormat="1" applyFont="1" applyFill="1" applyBorder="1" applyAlignment="1" applyProtection="1">
      <alignment vertical="center"/>
      <protection locked="0"/>
    </xf>
    <xf numFmtId="0" fontId="3" fillId="2" borderId="8" xfId="0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164" fontId="4" fillId="0" borderId="4" xfId="0" applyNumberFormat="1" applyFont="1" applyBorder="1" applyAlignment="1" applyProtection="1">
      <alignment horizontal="center" vertical="center"/>
      <protection locked="0"/>
    </xf>
    <xf numFmtId="164" fontId="4" fillId="0" borderId="1" xfId="0" applyNumberFormat="1" applyFont="1" applyBorder="1" applyAlignment="1" applyProtection="1">
      <alignment horizontal="center" vertical="center"/>
      <protection locked="0"/>
    </xf>
    <xf numFmtId="164" fontId="4" fillId="0" borderId="2" xfId="0" applyNumberFormat="1" applyFont="1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1" fontId="2" fillId="0" borderId="2" xfId="0" applyNumberFormat="1" applyFont="1" applyBorder="1" applyAlignment="1">
      <alignment horizontal="center" vertical="center"/>
    </xf>
    <xf numFmtId="164" fontId="2" fillId="5" borderId="10" xfId="0" applyNumberFormat="1" applyFont="1" applyFill="1" applyBorder="1" applyAlignment="1">
      <alignment horizontal="center" vertical="center"/>
    </xf>
    <xf numFmtId="0" fontId="3" fillId="7" borderId="1" xfId="0" applyFont="1" applyFill="1" applyBorder="1" applyAlignment="1" applyProtection="1">
      <alignment horizontal="center" vertical="center" wrapText="1"/>
      <protection locked="0"/>
    </xf>
    <xf numFmtId="0" fontId="3" fillId="7" borderId="5" xfId="0" applyFont="1" applyFill="1" applyBorder="1" applyAlignment="1" applyProtection="1">
      <alignment horizontal="center" vertical="center" wrapText="1"/>
      <protection locked="0"/>
    </xf>
    <xf numFmtId="0" fontId="3" fillId="8" borderId="1" xfId="0" applyFont="1" applyFill="1" applyBorder="1" applyAlignment="1" applyProtection="1">
      <alignment horizontal="center" vertical="center" wrapText="1"/>
      <protection locked="0"/>
    </xf>
    <xf numFmtId="0" fontId="4" fillId="8" borderId="1" xfId="0" applyFont="1" applyFill="1" applyBorder="1" applyAlignment="1" applyProtection="1">
      <alignment horizontal="center" vertical="center" wrapText="1"/>
      <protection locked="0"/>
    </xf>
    <xf numFmtId="0" fontId="3" fillId="8" borderId="4" xfId="0" applyFont="1" applyFill="1" applyBorder="1" applyAlignment="1" applyProtection="1">
      <alignment horizontal="center" vertical="center" wrapText="1"/>
      <protection locked="0"/>
    </xf>
    <xf numFmtId="0" fontId="3" fillId="8" borderId="2" xfId="0" applyFont="1" applyFill="1" applyBorder="1" applyAlignment="1" applyProtection="1">
      <alignment horizontal="center" vertical="center" wrapText="1"/>
      <protection locked="0"/>
    </xf>
    <xf numFmtId="0" fontId="3" fillId="8" borderId="9" xfId="0" applyFont="1" applyFill="1" applyBorder="1" applyAlignment="1" applyProtection="1">
      <alignment horizontal="center" vertical="center" wrapText="1"/>
      <protection locked="0"/>
    </xf>
    <xf numFmtId="0" fontId="3" fillId="8" borderId="10" xfId="0" applyFont="1" applyFill="1" applyBorder="1" applyAlignment="1" applyProtection="1">
      <alignment horizontal="center" vertical="center" wrapText="1"/>
      <protection locked="0"/>
    </xf>
  </cellXfs>
  <cellStyles count="2">
    <cellStyle name="Currency" xfId="1" builtinId="4"/>
    <cellStyle name="Normal" xfId="0" builtinId="0"/>
  </cellStyles>
  <dxfs count="3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18D37-73E1-4F11-891F-5A244178D571}">
  <sheetPr codeName="Sheet338">
    <pageSetUpPr fitToPage="1"/>
  </sheetPr>
  <dimension ref="A1:Y56"/>
  <sheetViews>
    <sheetView tabSelected="1" zoomScaleNormal="100" workbookViewId="0">
      <pane ySplit="10" topLeftCell="A11" activePane="bottomLeft" state="frozen"/>
      <selection pane="bottomLeft"/>
    </sheetView>
  </sheetViews>
  <sheetFormatPr defaultRowHeight="14.45"/>
  <cols>
    <col min="1" max="2" width="23.7109375" customWidth="1"/>
    <col min="3" max="3" width="17.7109375" customWidth="1"/>
    <col min="4" max="4" width="11.7109375" customWidth="1"/>
    <col min="5" max="6" width="16.7109375" customWidth="1"/>
    <col min="7" max="15" width="11.7109375" customWidth="1"/>
    <col min="16" max="24" width="10.7109375" customWidth="1"/>
    <col min="25" max="25" width="12.7109375" customWidth="1"/>
  </cols>
  <sheetData>
    <row r="1" spans="1:25" ht="15" customHeight="1">
      <c r="A1" s="35" t="s">
        <v>0</v>
      </c>
      <c r="B1" s="1" t="s">
        <v>1</v>
      </c>
      <c r="C1" s="2"/>
      <c r="D1" s="2"/>
      <c r="E1" s="2"/>
      <c r="F1" s="2"/>
      <c r="G1" s="2"/>
      <c r="H1" s="3"/>
    </row>
    <row r="2" spans="1:25" ht="15" customHeight="1">
      <c r="A2" s="35" t="s">
        <v>2</v>
      </c>
      <c r="B2" s="1" t="s">
        <v>3</v>
      </c>
      <c r="C2" s="2"/>
      <c r="D2" s="2"/>
      <c r="E2" s="2"/>
      <c r="F2" s="2"/>
      <c r="G2" s="2"/>
      <c r="H2" s="3"/>
    </row>
    <row r="3" spans="1:25" ht="15" customHeight="1">
      <c r="A3" s="36" t="s">
        <v>4</v>
      </c>
      <c r="B3" s="1" t="s">
        <v>5</v>
      </c>
      <c r="C3" s="2"/>
      <c r="D3" s="2"/>
      <c r="E3" s="2"/>
      <c r="F3" s="2"/>
      <c r="G3" s="2"/>
      <c r="H3" s="3"/>
    </row>
    <row r="4" spans="1:25" ht="15" customHeight="1">
      <c r="A4" s="36" t="s">
        <v>6</v>
      </c>
      <c r="B4" s="1" t="s">
        <v>7</v>
      </c>
      <c r="C4" s="2"/>
      <c r="D4" s="2"/>
      <c r="E4" s="2"/>
      <c r="F4" s="2"/>
      <c r="G4" s="2"/>
      <c r="H4" s="3"/>
    </row>
    <row r="5" spans="1:25" ht="15" customHeight="1">
      <c r="A5" s="4" t="s">
        <v>8</v>
      </c>
      <c r="B5" s="5">
        <f ca="1">SUMIF(OFFSET(F10,1,0,500,1),"DV",OFFSET(Y10,1,0,500,1))</f>
        <v>68392</v>
      </c>
      <c r="C5" s="6" t="str">
        <f ca="1">IF(B5&gt;0,"(Reallocation Restriction)","")</f>
        <v>(Reallocation Restriction)</v>
      </c>
      <c r="D5" s="7"/>
      <c r="E5" s="7"/>
      <c r="F5" s="7"/>
      <c r="G5" s="7"/>
      <c r="H5" s="8"/>
    </row>
    <row r="6" spans="1:25" ht="15" customHeight="1">
      <c r="A6" s="4" t="s">
        <v>9</v>
      </c>
      <c r="B6" s="5">
        <f ca="1">SUMIF(OFFSET(F10,1,0,500,1),"YHDP",OFFSET(Y10,1,0,500,1))</f>
        <v>2081924</v>
      </c>
      <c r="C6" s="6" t="str">
        <f ca="1">IF(B6&gt;0,"(Reallocation Restriction)","")</f>
        <v>(Reallocation Restriction)</v>
      </c>
      <c r="D6" s="7"/>
      <c r="E6" s="7"/>
      <c r="F6" s="7"/>
      <c r="G6" s="7"/>
      <c r="H6" s="8"/>
    </row>
    <row r="7" spans="1:25" ht="15" customHeight="1">
      <c r="A7" s="36" t="s">
        <v>10</v>
      </c>
      <c r="B7" s="9">
        <f ca="1">SUM(OFFSET(Y10,1,0,500,1))</f>
        <v>19558747</v>
      </c>
      <c r="C7" s="10"/>
      <c r="D7" s="10"/>
      <c r="E7" s="10"/>
      <c r="F7" s="10"/>
      <c r="G7" s="10"/>
      <c r="H7" s="11"/>
    </row>
    <row r="8" spans="1:25" ht="15" customHeight="1">
      <c r="A8" s="12"/>
      <c r="B8" s="13"/>
      <c r="C8" s="13"/>
      <c r="D8" s="13"/>
      <c r="E8" s="12"/>
      <c r="F8" s="12"/>
      <c r="G8" s="14"/>
      <c r="H8" s="15"/>
    </row>
    <row r="9" spans="1:25" ht="15" customHeight="1">
      <c r="A9" s="16" t="s">
        <v>11</v>
      </c>
      <c r="B9" s="17"/>
      <c r="C9" s="17"/>
      <c r="D9" s="17"/>
      <c r="E9" s="17"/>
      <c r="F9" s="18"/>
      <c r="G9" s="19" t="s">
        <v>12</v>
      </c>
      <c r="H9" s="20"/>
      <c r="I9" s="21"/>
      <c r="J9" s="17"/>
      <c r="K9" s="17"/>
      <c r="L9" s="17"/>
      <c r="M9" s="17"/>
      <c r="N9" s="17"/>
      <c r="O9" s="22" t="s">
        <v>13</v>
      </c>
      <c r="P9" s="21"/>
      <c r="Q9" s="17"/>
      <c r="R9" s="17"/>
      <c r="S9" s="17"/>
      <c r="T9" s="17"/>
      <c r="U9" s="17"/>
      <c r="V9" s="17"/>
      <c r="W9" s="17"/>
      <c r="X9" s="18"/>
      <c r="Y9" s="23"/>
    </row>
    <row r="10" spans="1:25" ht="28.9" customHeight="1">
      <c r="A10" s="37" t="s">
        <v>14</v>
      </c>
      <c r="B10" s="37" t="s">
        <v>15</v>
      </c>
      <c r="C10" s="37" t="s">
        <v>16</v>
      </c>
      <c r="D10" s="37" t="s">
        <v>17</v>
      </c>
      <c r="E10" s="38" t="s">
        <v>18</v>
      </c>
      <c r="F10" s="24" t="s">
        <v>19</v>
      </c>
      <c r="G10" s="39" t="s">
        <v>20</v>
      </c>
      <c r="H10" s="37" t="s">
        <v>21</v>
      </c>
      <c r="I10" s="37" t="s">
        <v>22</v>
      </c>
      <c r="J10" s="37" t="s">
        <v>23</v>
      </c>
      <c r="K10" s="37" t="s">
        <v>24</v>
      </c>
      <c r="L10" s="37" t="s">
        <v>25</v>
      </c>
      <c r="M10" s="37" t="s">
        <v>26</v>
      </c>
      <c r="N10" s="40" t="s">
        <v>27</v>
      </c>
      <c r="O10" s="41" t="s">
        <v>28</v>
      </c>
      <c r="P10" s="37" t="s">
        <v>29</v>
      </c>
      <c r="Q10" s="37" t="s">
        <v>30</v>
      </c>
      <c r="R10" s="37" t="s">
        <v>31</v>
      </c>
      <c r="S10" s="37" t="s">
        <v>32</v>
      </c>
      <c r="T10" s="37" t="s">
        <v>33</v>
      </c>
      <c r="U10" s="37" t="s">
        <v>34</v>
      </c>
      <c r="V10" s="37" t="s">
        <v>35</v>
      </c>
      <c r="W10" s="37" t="s">
        <v>36</v>
      </c>
      <c r="X10" s="40" t="s">
        <v>37</v>
      </c>
      <c r="Y10" s="42" t="s">
        <v>38</v>
      </c>
    </row>
    <row r="11" spans="1:25">
      <c r="A11" s="25" t="s">
        <v>39</v>
      </c>
      <c r="B11" s="25" t="s">
        <v>40</v>
      </c>
      <c r="C11" s="26" t="s">
        <v>41</v>
      </c>
      <c r="D11" s="26">
        <v>2025</v>
      </c>
      <c r="E11" s="26" t="s">
        <v>42</v>
      </c>
      <c r="F11" s="27" t="s">
        <v>43</v>
      </c>
      <c r="G11" s="28">
        <v>0</v>
      </c>
      <c r="H11" s="29">
        <v>443532</v>
      </c>
      <c r="I11" s="29">
        <v>0</v>
      </c>
      <c r="J11" s="29">
        <v>0</v>
      </c>
      <c r="K11" s="29">
        <v>0</v>
      </c>
      <c r="L11" s="29">
        <v>0</v>
      </c>
      <c r="M11" s="29">
        <v>0</v>
      </c>
      <c r="N11" s="30">
        <v>23743</v>
      </c>
      <c r="O11" s="31" t="s">
        <v>44</v>
      </c>
      <c r="P11" s="32">
        <v>0</v>
      </c>
      <c r="Q11" s="32">
        <v>19</v>
      </c>
      <c r="R11" s="32">
        <v>13</v>
      </c>
      <c r="S11" s="32">
        <v>0</v>
      </c>
      <c r="T11" s="32">
        <v>0</v>
      </c>
      <c r="U11" s="32">
        <v>0</v>
      </c>
      <c r="V11" s="32">
        <v>0</v>
      </c>
      <c r="W11" s="32">
        <v>0</v>
      </c>
      <c r="X11" s="33">
        <f t="shared" ref="X11:X56" si="0">SUM(P11:W11)</f>
        <v>32</v>
      </c>
      <c r="Y11" s="34">
        <f t="shared" ref="Y11:Y56" si="1">SUM(G11:N11)</f>
        <v>467275</v>
      </c>
    </row>
    <row r="12" spans="1:25">
      <c r="A12" s="25" t="s">
        <v>45</v>
      </c>
      <c r="B12" s="25" t="s">
        <v>46</v>
      </c>
      <c r="C12" s="26" t="s">
        <v>47</v>
      </c>
      <c r="D12" s="26">
        <v>2025</v>
      </c>
      <c r="E12" s="26" t="s">
        <v>42</v>
      </c>
      <c r="F12" s="27" t="s">
        <v>43</v>
      </c>
      <c r="G12" s="28">
        <v>0</v>
      </c>
      <c r="H12" s="29">
        <v>319788</v>
      </c>
      <c r="I12" s="29">
        <v>68359</v>
      </c>
      <c r="J12" s="29">
        <v>0</v>
      </c>
      <c r="K12" s="29">
        <v>0</v>
      </c>
      <c r="L12" s="29">
        <v>0</v>
      </c>
      <c r="M12" s="29">
        <v>0</v>
      </c>
      <c r="N12" s="30">
        <v>34058</v>
      </c>
      <c r="O12" s="31" t="s">
        <v>48</v>
      </c>
      <c r="P12" s="32">
        <v>0</v>
      </c>
      <c r="Q12" s="32">
        <v>0</v>
      </c>
      <c r="R12" s="32">
        <v>0</v>
      </c>
      <c r="S12" s="32">
        <v>0</v>
      </c>
      <c r="T12" s="32">
        <v>15</v>
      </c>
      <c r="U12" s="32">
        <v>1</v>
      </c>
      <c r="V12" s="32">
        <v>0</v>
      </c>
      <c r="W12" s="32">
        <v>0</v>
      </c>
      <c r="X12" s="33">
        <f t="shared" si="0"/>
        <v>16</v>
      </c>
      <c r="Y12" s="34">
        <f t="shared" si="1"/>
        <v>422205</v>
      </c>
    </row>
    <row r="13" spans="1:25">
      <c r="A13" s="25" t="s">
        <v>49</v>
      </c>
      <c r="B13" s="25" t="s">
        <v>50</v>
      </c>
      <c r="C13" s="26" t="s">
        <v>51</v>
      </c>
      <c r="D13" s="26">
        <v>2025</v>
      </c>
      <c r="E13" s="26" t="s">
        <v>42</v>
      </c>
      <c r="F13" s="27" t="s">
        <v>43</v>
      </c>
      <c r="G13" s="28">
        <v>0</v>
      </c>
      <c r="H13" s="29">
        <v>405972</v>
      </c>
      <c r="I13" s="29">
        <v>32703</v>
      </c>
      <c r="J13" s="29">
        <v>0</v>
      </c>
      <c r="K13" s="29">
        <v>0</v>
      </c>
      <c r="L13" s="29">
        <v>3634</v>
      </c>
      <c r="M13" s="29">
        <v>0</v>
      </c>
      <c r="N13" s="30">
        <v>18275</v>
      </c>
      <c r="O13" s="31" t="s">
        <v>44</v>
      </c>
      <c r="P13" s="32">
        <v>0</v>
      </c>
      <c r="Q13" s="32">
        <v>0</v>
      </c>
      <c r="R13" s="32">
        <v>20</v>
      </c>
      <c r="S13" s="32">
        <v>2</v>
      </c>
      <c r="T13" s="32">
        <v>2</v>
      </c>
      <c r="U13" s="32">
        <v>1</v>
      </c>
      <c r="V13" s="32">
        <v>0</v>
      </c>
      <c r="W13" s="32">
        <v>0</v>
      </c>
      <c r="X13" s="33">
        <f t="shared" si="0"/>
        <v>25</v>
      </c>
      <c r="Y13" s="34">
        <f t="shared" si="1"/>
        <v>460584</v>
      </c>
    </row>
    <row r="14" spans="1:25">
      <c r="A14" s="25" t="s">
        <v>52</v>
      </c>
      <c r="B14" s="25" t="s">
        <v>53</v>
      </c>
      <c r="C14" s="26" t="s">
        <v>54</v>
      </c>
      <c r="D14" s="26">
        <v>2025</v>
      </c>
      <c r="E14" s="26" t="s">
        <v>42</v>
      </c>
      <c r="F14" s="27" t="s">
        <v>43</v>
      </c>
      <c r="G14" s="28">
        <v>1581574</v>
      </c>
      <c r="H14" s="29">
        <v>0</v>
      </c>
      <c r="I14" s="29">
        <v>376802</v>
      </c>
      <c r="J14" s="29">
        <v>64037</v>
      </c>
      <c r="K14" s="29">
        <v>0</v>
      </c>
      <c r="L14" s="29">
        <v>0</v>
      </c>
      <c r="M14" s="29">
        <v>0</v>
      </c>
      <c r="N14" s="30">
        <v>57636</v>
      </c>
      <c r="O14" s="31"/>
      <c r="P14" s="32"/>
      <c r="Q14" s="32"/>
      <c r="R14" s="32"/>
      <c r="S14" s="32"/>
      <c r="T14" s="32"/>
      <c r="U14" s="32"/>
      <c r="V14" s="32"/>
      <c r="W14" s="32"/>
      <c r="X14" s="33">
        <f t="shared" si="0"/>
        <v>0</v>
      </c>
      <c r="Y14" s="34">
        <f t="shared" si="1"/>
        <v>2080049</v>
      </c>
    </row>
    <row r="15" spans="1:25">
      <c r="A15" s="25" t="s">
        <v>55</v>
      </c>
      <c r="B15" s="25" t="s">
        <v>56</v>
      </c>
      <c r="C15" s="26" t="s">
        <v>57</v>
      </c>
      <c r="D15" s="26">
        <v>2025</v>
      </c>
      <c r="E15" s="26" t="s">
        <v>42</v>
      </c>
      <c r="F15" s="27" t="s">
        <v>43</v>
      </c>
      <c r="G15" s="28">
        <v>0</v>
      </c>
      <c r="H15" s="29">
        <v>2092020</v>
      </c>
      <c r="I15" s="29">
        <v>0</v>
      </c>
      <c r="J15" s="29">
        <v>0</v>
      </c>
      <c r="K15" s="29">
        <v>0</v>
      </c>
      <c r="L15" s="29">
        <v>0</v>
      </c>
      <c r="M15" s="29">
        <v>0</v>
      </c>
      <c r="N15" s="30">
        <v>140338</v>
      </c>
      <c r="O15" s="31" t="s">
        <v>44</v>
      </c>
      <c r="P15" s="32">
        <v>0</v>
      </c>
      <c r="Q15" s="32">
        <v>129</v>
      </c>
      <c r="R15" s="32">
        <v>25</v>
      </c>
      <c r="S15" s="32">
        <v>1</v>
      </c>
      <c r="T15" s="32">
        <v>0</v>
      </c>
      <c r="U15" s="32">
        <v>0</v>
      </c>
      <c r="V15" s="32">
        <v>0</v>
      </c>
      <c r="W15" s="32">
        <v>0</v>
      </c>
      <c r="X15" s="33">
        <f t="shared" si="0"/>
        <v>155</v>
      </c>
      <c r="Y15" s="34">
        <f t="shared" si="1"/>
        <v>2232358</v>
      </c>
    </row>
    <row r="16" spans="1:25">
      <c r="A16" s="25" t="s">
        <v>55</v>
      </c>
      <c r="B16" s="25" t="s">
        <v>58</v>
      </c>
      <c r="C16" s="26" t="s">
        <v>59</v>
      </c>
      <c r="D16" s="26">
        <v>2025</v>
      </c>
      <c r="E16" s="26" t="s">
        <v>42</v>
      </c>
      <c r="F16" s="27" t="s">
        <v>43</v>
      </c>
      <c r="G16" s="28">
        <v>0</v>
      </c>
      <c r="H16" s="29">
        <v>1638912</v>
      </c>
      <c r="I16" s="29">
        <v>0</v>
      </c>
      <c r="J16" s="29">
        <v>0</v>
      </c>
      <c r="K16" s="29">
        <v>0</v>
      </c>
      <c r="L16" s="29">
        <v>0</v>
      </c>
      <c r="M16" s="29">
        <v>0</v>
      </c>
      <c r="N16" s="30">
        <v>100115</v>
      </c>
      <c r="O16" s="31" t="s">
        <v>44</v>
      </c>
      <c r="P16" s="32">
        <v>0</v>
      </c>
      <c r="Q16" s="32">
        <v>116</v>
      </c>
      <c r="R16" s="32">
        <v>6</v>
      </c>
      <c r="S16" s="32">
        <v>1</v>
      </c>
      <c r="T16" s="32">
        <v>0</v>
      </c>
      <c r="U16" s="32">
        <v>0</v>
      </c>
      <c r="V16" s="32">
        <v>0</v>
      </c>
      <c r="W16" s="32">
        <v>0</v>
      </c>
      <c r="X16" s="33">
        <f t="shared" si="0"/>
        <v>123</v>
      </c>
      <c r="Y16" s="34">
        <f t="shared" si="1"/>
        <v>1739027</v>
      </c>
    </row>
    <row r="17" spans="1:25">
      <c r="A17" s="25" t="s">
        <v>45</v>
      </c>
      <c r="B17" s="25" t="s">
        <v>60</v>
      </c>
      <c r="C17" s="26" t="s">
        <v>61</v>
      </c>
      <c r="D17" s="26">
        <v>2025</v>
      </c>
      <c r="E17" s="26" t="s">
        <v>42</v>
      </c>
      <c r="F17" s="27" t="s">
        <v>43</v>
      </c>
      <c r="G17" s="28">
        <v>0</v>
      </c>
      <c r="H17" s="29">
        <v>1217628</v>
      </c>
      <c r="I17" s="29">
        <v>103760</v>
      </c>
      <c r="J17" s="29">
        <v>0</v>
      </c>
      <c r="K17" s="29">
        <v>0</v>
      </c>
      <c r="L17" s="29">
        <v>10000</v>
      </c>
      <c r="M17" s="29">
        <v>0</v>
      </c>
      <c r="N17" s="30">
        <v>116258</v>
      </c>
      <c r="O17" s="31" t="s">
        <v>48</v>
      </c>
      <c r="P17" s="32">
        <v>0</v>
      </c>
      <c r="Q17" s="32">
        <v>0</v>
      </c>
      <c r="R17" s="32">
        <v>12</v>
      </c>
      <c r="S17" s="32">
        <v>20</v>
      </c>
      <c r="T17" s="32">
        <v>35</v>
      </c>
      <c r="U17" s="32">
        <v>0</v>
      </c>
      <c r="V17" s="32">
        <v>0</v>
      </c>
      <c r="W17" s="32">
        <v>0</v>
      </c>
      <c r="X17" s="33">
        <f t="shared" si="0"/>
        <v>67</v>
      </c>
      <c r="Y17" s="34">
        <f t="shared" si="1"/>
        <v>1447646</v>
      </c>
    </row>
    <row r="18" spans="1:25">
      <c r="A18" s="25" t="s">
        <v>45</v>
      </c>
      <c r="B18" s="25" t="s">
        <v>62</v>
      </c>
      <c r="C18" s="26" t="s">
        <v>63</v>
      </c>
      <c r="D18" s="26">
        <v>2025</v>
      </c>
      <c r="E18" s="26" t="s">
        <v>42</v>
      </c>
      <c r="F18" s="27" t="s">
        <v>43</v>
      </c>
      <c r="G18" s="28">
        <v>0</v>
      </c>
      <c r="H18" s="29">
        <v>180348</v>
      </c>
      <c r="I18" s="29">
        <v>0</v>
      </c>
      <c r="J18" s="29">
        <v>0</v>
      </c>
      <c r="K18" s="29">
        <v>0</v>
      </c>
      <c r="L18" s="29">
        <v>0</v>
      </c>
      <c r="M18" s="29">
        <v>0</v>
      </c>
      <c r="N18" s="30">
        <v>15677</v>
      </c>
      <c r="O18" s="31" t="s">
        <v>48</v>
      </c>
      <c r="P18" s="32">
        <v>0</v>
      </c>
      <c r="Q18" s="32">
        <v>0</v>
      </c>
      <c r="R18" s="32">
        <v>7</v>
      </c>
      <c r="S18" s="32">
        <v>5</v>
      </c>
      <c r="T18" s="32">
        <v>1</v>
      </c>
      <c r="U18" s="32">
        <v>0</v>
      </c>
      <c r="V18" s="32">
        <v>0</v>
      </c>
      <c r="W18" s="32">
        <v>0</v>
      </c>
      <c r="X18" s="33">
        <f t="shared" si="0"/>
        <v>13</v>
      </c>
      <c r="Y18" s="34">
        <f t="shared" si="1"/>
        <v>196025</v>
      </c>
    </row>
    <row r="19" spans="1:25">
      <c r="A19" s="25" t="s">
        <v>45</v>
      </c>
      <c r="B19" s="25" t="s">
        <v>64</v>
      </c>
      <c r="C19" s="26" t="s">
        <v>65</v>
      </c>
      <c r="D19" s="26">
        <v>2025</v>
      </c>
      <c r="E19" s="26" t="s">
        <v>42</v>
      </c>
      <c r="F19" s="27" t="s">
        <v>43</v>
      </c>
      <c r="G19" s="28">
        <v>0</v>
      </c>
      <c r="H19" s="29">
        <v>218544</v>
      </c>
      <c r="I19" s="29">
        <v>0</v>
      </c>
      <c r="J19" s="29">
        <v>0</v>
      </c>
      <c r="K19" s="29">
        <v>0</v>
      </c>
      <c r="L19" s="29">
        <v>0</v>
      </c>
      <c r="M19" s="29">
        <v>0</v>
      </c>
      <c r="N19" s="30">
        <v>18983</v>
      </c>
      <c r="O19" s="31" t="s">
        <v>48</v>
      </c>
      <c r="P19" s="32">
        <v>0</v>
      </c>
      <c r="Q19" s="32">
        <v>0</v>
      </c>
      <c r="R19" s="32">
        <v>11</v>
      </c>
      <c r="S19" s="32">
        <v>5</v>
      </c>
      <c r="T19" s="32">
        <v>1</v>
      </c>
      <c r="U19" s="32">
        <v>0</v>
      </c>
      <c r="V19" s="32">
        <v>0</v>
      </c>
      <c r="W19" s="32">
        <v>0</v>
      </c>
      <c r="X19" s="33">
        <f t="shared" si="0"/>
        <v>17</v>
      </c>
      <c r="Y19" s="34">
        <f t="shared" si="1"/>
        <v>237527</v>
      </c>
    </row>
    <row r="20" spans="1:25">
      <c r="A20" s="25" t="s">
        <v>52</v>
      </c>
      <c r="B20" s="25" t="s">
        <v>66</v>
      </c>
      <c r="C20" s="26" t="s">
        <v>67</v>
      </c>
      <c r="D20" s="26">
        <v>2025</v>
      </c>
      <c r="E20" s="26" t="s">
        <v>68</v>
      </c>
      <c r="F20" s="27" t="s">
        <v>43</v>
      </c>
      <c r="G20" s="28">
        <v>0</v>
      </c>
      <c r="H20" s="29">
        <v>0</v>
      </c>
      <c r="I20" s="29">
        <v>37960</v>
      </c>
      <c r="J20" s="29">
        <v>134495</v>
      </c>
      <c r="K20" s="29">
        <v>0</v>
      </c>
      <c r="L20" s="29">
        <v>0</v>
      </c>
      <c r="M20" s="29">
        <v>0</v>
      </c>
      <c r="N20" s="30">
        <v>12071</v>
      </c>
      <c r="O20" s="31"/>
      <c r="P20" s="32"/>
      <c r="Q20" s="32"/>
      <c r="R20" s="32"/>
      <c r="S20" s="32"/>
      <c r="T20" s="32"/>
      <c r="U20" s="32"/>
      <c r="V20" s="32"/>
      <c r="W20" s="32"/>
      <c r="X20" s="33">
        <f t="shared" si="0"/>
        <v>0</v>
      </c>
      <c r="Y20" s="34">
        <f t="shared" si="1"/>
        <v>184526</v>
      </c>
    </row>
    <row r="21" spans="1:25">
      <c r="A21" s="25" t="s">
        <v>69</v>
      </c>
      <c r="B21" s="25" t="s">
        <v>70</v>
      </c>
      <c r="C21" s="26" t="s">
        <v>71</v>
      </c>
      <c r="D21" s="26">
        <v>2025</v>
      </c>
      <c r="E21" s="26" t="s">
        <v>42</v>
      </c>
      <c r="F21" s="27" t="s">
        <v>43</v>
      </c>
      <c r="G21" s="28">
        <v>0</v>
      </c>
      <c r="H21" s="29">
        <v>800976</v>
      </c>
      <c r="I21" s="29">
        <v>134310</v>
      </c>
      <c r="J21" s="29">
        <v>0</v>
      </c>
      <c r="K21" s="29">
        <v>0</v>
      </c>
      <c r="L21" s="29">
        <v>0</v>
      </c>
      <c r="M21" s="29">
        <v>0</v>
      </c>
      <c r="N21" s="30">
        <v>31296</v>
      </c>
      <c r="O21" s="31" t="s">
        <v>44</v>
      </c>
      <c r="P21" s="32">
        <v>0</v>
      </c>
      <c r="Q21" s="32">
        <v>0</v>
      </c>
      <c r="R21" s="32">
        <v>61</v>
      </c>
      <c r="S21" s="32">
        <v>2</v>
      </c>
      <c r="T21" s="32">
        <v>0</v>
      </c>
      <c r="U21" s="32">
        <v>0</v>
      </c>
      <c r="V21" s="32">
        <v>0</v>
      </c>
      <c r="W21" s="32">
        <v>0</v>
      </c>
      <c r="X21" s="33">
        <f t="shared" si="0"/>
        <v>63</v>
      </c>
      <c r="Y21" s="34">
        <f t="shared" si="1"/>
        <v>966582</v>
      </c>
    </row>
    <row r="22" spans="1:25">
      <c r="A22" s="25" t="s">
        <v>45</v>
      </c>
      <c r="B22" s="25" t="s">
        <v>72</v>
      </c>
      <c r="C22" s="26" t="s">
        <v>73</v>
      </c>
      <c r="D22" s="26">
        <v>2025</v>
      </c>
      <c r="E22" s="26" t="s">
        <v>42</v>
      </c>
      <c r="F22" s="27" t="s">
        <v>43</v>
      </c>
      <c r="G22" s="28">
        <v>0</v>
      </c>
      <c r="H22" s="29">
        <v>101232</v>
      </c>
      <c r="I22" s="29">
        <v>20900</v>
      </c>
      <c r="J22" s="29">
        <v>0</v>
      </c>
      <c r="K22" s="29">
        <v>0</v>
      </c>
      <c r="L22" s="29">
        <v>0</v>
      </c>
      <c r="M22" s="29">
        <v>0</v>
      </c>
      <c r="N22" s="30">
        <v>10825</v>
      </c>
      <c r="O22" s="31" t="s">
        <v>48</v>
      </c>
      <c r="P22" s="32">
        <v>0</v>
      </c>
      <c r="Q22" s="32">
        <v>0</v>
      </c>
      <c r="R22" s="32">
        <v>0</v>
      </c>
      <c r="S22" s="32">
        <v>0</v>
      </c>
      <c r="T22" s="32">
        <v>6</v>
      </c>
      <c r="U22" s="32">
        <v>0</v>
      </c>
      <c r="V22" s="32">
        <v>0</v>
      </c>
      <c r="W22" s="32">
        <v>0</v>
      </c>
      <c r="X22" s="33">
        <f t="shared" si="0"/>
        <v>6</v>
      </c>
      <c r="Y22" s="34">
        <f t="shared" si="1"/>
        <v>132957</v>
      </c>
    </row>
    <row r="23" spans="1:25">
      <c r="A23" s="25" t="s">
        <v>45</v>
      </c>
      <c r="B23" s="25" t="s">
        <v>74</v>
      </c>
      <c r="C23" s="26" t="s">
        <v>75</v>
      </c>
      <c r="D23" s="26">
        <v>2025</v>
      </c>
      <c r="E23" s="26" t="s">
        <v>42</v>
      </c>
      <c r="F23" s="27" t="s">
        <v>43</v>
      </c>
      <c r="G23" s="28">
        <v>395371</v>
      </c>
      <c r="H23" s="29">
        <v>0</v>
      </c>
      <c r="I23" s="29">
        <v>63542</v>
      </c>
      <c r="J23" s="29">
        <v>0</v>
      </c>
      <c r="K23" s="29">
        <v>0</v>
      </c>
      <c r="L23" s="29">
        <v>0</v>
      </c>
      <c r="M23" s="29">
        <v>0</v>
      </c>
      <c r="N23" s="30">
        <v>31115</v>
      </c>
      <c r="O23" s="31"/>
      <c r="P23" s="32"/>
      <c r="Q23" s="32"/>
      <c r="R23" s="32"/>
      <c r="S23" s="32"/>
      <c r="T23" s="32"/>
      <c r="U23" s="32"/>
      <c r="V23" s="32"/>
      <c r="W23" s="32"/>
      <c r="X23" s="33">
        <f t="shared" si="0"/>
        <v>0</v>
      </c>
      <c r="Y23" s="34">
        <f t="shared" si="1"/>
        <v>490028</v>
      </c>
    </row>
    <row r="24" spans="1:25">
      <c r="A24" s="25" t="s">
        <v>7</v>
      </c>
      <c r="B24" s="25" t="s">
        <v>76</v>
      </c>
      <c r="C24" s="26" t="s">
        <v>77</v>
      </c>
      <c r="D24" s="26">
        <v>2025</v>
      </c>
      <c r="E24" s="26" t="s">
        <v>24</v>
      </c>
      <c r="F24" s="27" t="s">
        <v>43</v>
      </c>
      <c r="G24" s="28">
        <v>0</v>
      </c>
      <c r="H24" s="29">
        <v>0</v>
      </c>
      <c r="I24" s="29">
        <v>0</v>
      </c>
      <c r="J24" s="29">
        <v>0</v>
      </c>
      <c r="K24" s="29">
        <v>336475</v>
      </c>
      <c r="L24" s="29">
        <v>0</v>
      </c>
      <c r="M24" s="29">
        <v>0</v>
      </c>
      <c r="N24" s="30">
        <v>33647</v>
      </c>
      <c r="O24" s="31"/>
      <c r="P24" s="32"/>
      <c r="Q24" s="32"/>
      <c r="R24" s="32"/>
      <c r="S24" s="32"/>
      <c r="T24" s="32"/>
      <c r="U24" s="32"/>
      <c r="V24" s="32"/>
      <c r="W24" s="32"/>
      <c r="X24" s="33">
        <f t="shared" si="0"/>
        <v>0</v>
      </c>
      <c r="Y24" s="34">
        <f t="shared" si="1"/>
        <v>370122</v>
      </c>
    </row>
    <row r="25" spans="1:25">
      <c r="A25" s="25" t="s">
        <v>45</v>
      </c>
      <c r="B25" s="25" t="s">
        <v>78</v>
      </c>
      <c r="C25" s="26" t="s">
        <v>79</v>
      </c>
      <c r="D25" s="26">
        <v>2025</v>
      </c>
      <c r="E25" s="26" t="s">
        <v>42</v>
      </c>
      <c r="F25" s="27" t="s">
        <v>43</v>
      </c>
      <c r="G25" s="28">
        <v>0</v>
      </c>
      <c r="H25" s="29">
        <v>105696</v>
      </c>
      <c r="I25" s="29">
        <v>0</v>
      </c>
      <c r="J25" s="29">
        <v>0</v>
      </c>
      <c r="K25" s="29">
        <v>0</v>
      </c>
      <c r="L25" s="29">
        <v>0</v>
      </c>
      <c r="M25" s="29">
        <v>0</v>
      </c>
      <c r="N25" s="30">
        <v>6588</v>
      </c>
      <c r="O25" s="31" t="s">
        <v>48</v>
      </c>
      <c r="P25" s="32">
        <v>0</v>
      </c>
      <c r="Q25" s="32">
        <v>0</v>
      </c>
      <c r="R25" s="32">
        <v>8</v>
      </c>
      <c r="S25" s="32">
        <v>0</v>
      </c>
      <c r="T25" s="32">
        <v>0</v>
      </c>
      <c r="U25" s="32">
        <v>0</v>
      </c>
      <c r="V25" s="32">
        <v>0</v>
      </c>
      <c r="W25" s="32">
        <v>0</v>
      </c>
      <c r="X25" s="33">
        <f t="shared" si="0"/>
        <v>8</v>
      </c>
      <c r="Y25" s="34">
        <f t="shared" si="1"/>
        <v>112284</v>
      </c>
    </row>
    <row r="26" spans="1:25">
      <c r="A26" s="25" t="s">
        <v>45</v>
      </c>
      <c r="B26" s="25" t="s">
        <v>80</v>
      </c>
      <c r="C26" s="26" t="s">
        <v>81</v>
      </c>
      <c r="D26" s="26">
        <v>2025</v>
      </c>
      <c r="E26" s="26" t="s">
        <v>42</v>
      </c>
      <c r="F26" s="27" t="s">
        <v>43</v>
      </c>
      <c r="G26" s="28">
        <v>0</v>
      </c>
      <c r="H26" s="29">
        <v>114960</v>
      </c>
      <c r="I26" s="29">
        <v>31124</v>
      </c>
      <c r="J26" s="29">
        <v>0</v>
      </c>
      <c r="K26" s="29">
        <v>0</v>
      </c>
      <c r="L26" s="29">
        <v>0</v>
      </c>
      <c r="M26" s="29">
        <v>0</v>
      </c>
      <c r="N26" s="30">
        <v>13108</v>
      </c>
      <c r="O26" s="31" t="s">
        <v>48</v>
      </c>
      <c r="P26" s="32">
        <v>0</v>
      </c>
      <c r="Q26" s="32">
        <v>0</v>
      </c>
      <c r="R26" s="32">
        <v>0</v>
      </c>
      <c r="S26" s="32">
        <v>7</v>
      </c>
      <c r="T26" s="32">
        <v>1</v>
      </c>
      <c r="U26" s="32">
        <v>0</v>
      </c>
      <c r="V26" s="32">
        <v>0</v>
      </c>
      <c r="W26" s="32">
        <v>0</v>
      </c>
      <c r="X26" s="33">
        <f t="shared" si="0"/>
        <v>8</v>
      </c>
      <c r="Y26" s="34">
        <f t="shared" si="1"/>
        <v>159192</v>
      </c>
    </row>
    <row r="27" spans="1:25">
      <c r="A27" s="25" t="s">
        <v>55</v>
      </c>
      <c r="B27" s="25" t="s">
        <v>82</v>
      </c>
      <c r="C27" s="26" t="s">
        <v>83</v>
      </c>
      <c r="D27" s="26">
        <v>2025</v>
      </c>
      <c r="E27" s="26" t="s">
        <v>42</v>
      </c>
      <c r="F27" s="27" t="s">
        <v>43</v>
      </c>
      <c r="G27" s="28">
        <v>0</v>
      </c>
      <c r="H27" s="29">
        <v>252624</v>
      </c>
      <c r="I27" s="29">
        <v>0</v>
      </c>
      <c r="J27" s="29">
        <v>0</v>
      </c>
      <c r="K27" s="29">
        <v>0</v>
      </c>
      <c r="L27" s="29">
        <v>0</v>
      </c>
      <c r="M27" s="29">
        <v>0</v>
      </c>
      <c r="N27" s="30">
        <v>12119</v>
      </c>
      <c r="O27" s="31" t="s">
        <v>44</v>
      </c>
      <c r="P27" s="32">
        <v>0</v>
      </c>
      <c r="Q27" s="32">
        <v>18</v>
      </c>
      <c r="R27" s="32">
        <v>1</v>
      </c>
      <c r="S27" s="32">
        <v>0</v>
      </c>
      <c r="T27" s="32">
        <v>0</v>
      </c>
      <c r="U27" s="32">
        <v>0</v>
      </c>
      <c r="V27" s="32">
        <v>0</v>
      </c>
      <c r="W27" s="32">
        <v>0</v>
      </c>
      <c r="X27" s="33">
        <f t="shared" si="0"/>
        <v>19</v>
      </c>
      <c r="Y27" s="34">
        <f t="shared" si="1"/>
        <v>264743</v>
      </c>
    </row>
    <row r="28" spans="1:25">
      <c r="A28" s="25" t="s">
        <v>7</v>
      </c>
      <c r="B28" s="25" t="s">
        <v>84</v>
      </c>
      <c r="C28" s="26" t="s">
        <v>85</v>
      </c>
      <c r="D28" s="26">
        <v>2025</v>
      </c>
      <c r="E28" s="26" t="s">
        <v>86</v>
      </c>
      <c r="F28" s="27" t="s">
        <v>43</v>
      </c>
      <c r="G28" s="28">
        <v>0</v>
      </c>
      <c r="H28" s="29">
        <v>0</v>
      </c>
      <c r="I28" s="29">
        <v>446408</v>
      </c>
      <c r="J28" s="29">
        <v>0</v>
      </c>
      <c r="K28" s="29">
        <v>0</v>
      </c>
      <c r="L28" s="29">
        <v>0</v>
      </c>
      <c r="M28" s="29">
        <v>0</v>
      </c>
      <c r="N28" s="30">
        <v>44640</v>
      </c>
      <c r="O28" s="31"/>
      <c r="P28" s="32"/>
      <c r="Q28" s="32"/>
      <c r="R28" s="32"/>
      <c r="S28" s="32"/>
      <c r="T28" s="32"/>
      <c r="U28" s="32"/>
      <c r="V28" s="32"/>
      <c r="W28" s="32"/>
      <c r="X28" s="33">
        <f t="shared" si="0"/>
        <v>0</v>
      </c>
      <c r="Y28" s="34">
        <f t="shared" si="1"/>
        <v>491048</v>
      </c>
    </row>
    <row r="29" spans="1:25">
      <c r="A29" s="25" t="s">
        <v>55</v>
      </c>
      <c r="B29" s="25" t="s">
        <v>87</v>
      </c>
      <c r="C29" s="26" t="s">
        <v>88</v>
      </c>
      <c r="D29" s="26">
        <v>2025</v>
      </c>
      <c r="E29" s="26" t="s">
        <v>42</v>
      </c>
      <c r="F29" s="27" t="s">
        <v>43</v>
      </c>
      <c r="G29" s="28">
        <v>0</v>
      </c>
      <c r="H29" s="29">
        <v>187824</v>
      </c>
      <c r="I29" s="29">
        <v>32518</v>
      </c>
      <c r="J29" s="29">
        <v>0</v>
      </c>
      <c r="K29" s="29">
        <v>0</v>
      </c>
      <c r="L29" s="29">
        <v>0</v>
      </c>
      <c r="M29" s="29">
        <v>0</v>
      </c>
      <c r="N29" s="30">
        <v>14193</v>
      </c>
      <c r="O29" s="31" t="s">
        <v>44</v>
      </c>
      <c r="P29" s="32">
        <v>0</v>
      </c>
      <c r="Q29" s="32">
        <v>2</v>
      </c>
      <c r="R29" s="32">
        <v>5</v>
      </c>
      <c r="S29" s="32">
        <v>5</v>
      </c>
      <c r="T29" s="32">
        <v>0</v>
      </c>
      <c r="U29" s="32">
        <v>0</v>
      </c>
      <c r="V29" s="32">
        <v>0</v>
      </c>
      <c r="W29" s="32">
        <v>0</v>
      </c>
      <c r="X29" s="33">
        <f t="shared" si="0"/>
        <v>12</v>
      </c>
      <c r="Y29" s="34">
        <f t="shared" si="1"/>
        <v>234535</v>
      </c>
    </row>
    <row r="30" spans="1:25">
      <c r="A30" s="25" t="s">
        <v>89</v>
      </c>
      <c r="B30" s="25" t="s">
        <v>90</v>
      </c>
      <c r="C30" s="26" t="s">
        <v>91</v>
      </c>
      <c r="D30" s="26">
        <v>2025</v>
      </c>
      <c r="E30" s="26" t="s">
        <v>42</v>
      </c>
      <c r="F30" s="27" t="s">
        <v>43</v>
      </c>
      <c r="G30" s="28">
        <v>0</v>
      </c>
      <c r="H30" s="29">
        <v>503880</v>
      </c>
      <c r="I30" s="29">
        <v>45000</v>
      </c>
      <c r="J30" s="29">
        <v>0</v>
      </c>
      <c r="K30" s="29">
        <v>0</v>
      </c>
      <c r="L30" s="29">
        <v>0</v>
      </c>
      <c r="M30" s="29">
        <v>0</v>
      </c>
      <c r="N30" s="30">
        <v>29707</v>
      </c>
      <c r="O30" s="31" t="s">
        <v>48</v>
      </c>
      <c r="P30" s="32">
        <v>0</v>
      </c>
      <c r="Q30" s="32">
        <v>0</v>
      </c>
      <c r="R30" s="32">
        <v>14</v>
      </c>
      <c r="S30" s="32">
        <v>14</v>
      </c>
      <c r="T30" s="32">
        <v>4</v>
      </c>
      <c r="U30" s="32">
        <v>0</v>
      </c>
      <c r="V30" s="32">
        <v>0</v>
      </c>
      <c r="W30" s="32">
        <v>0</v>
      </c>
      <c r="X30" s="33">
        <f t="shared" si="0"/>
        <v>32</v>
      </c>
      <c r="Y30" s="34">
        <f t="shared" si="1"/>
        <v>578587</v>
      </c>
    </row>
    <row r="31" spans="1:25">
      <c r="A31" s="25" t="s">
        <v>92</v>
      </c>
      <c r="B31" s="25" t="s">
        <v>93</v>
      </c>
      <c r="C31" s="26" t="s">
        <v>94</v>
      </c>
      <c r="D31" s="26">
        <v>2025</v>
      </c>
      <c r="E31" s="26" t="s">
        <v>42</v>
      </c>
      <c r="F31" s="27" t="s">
        <v>43</v>
      </c>
      <c r="G31" s="28">
        <v>0</v>
      </c>
      <c r="H31" s="29">
        <v>771876</v>
      </c>
      <c r="I31" s="29">
        <v>120928</v>
      </c>
      <c r="J31" s="29">
        <v>0</v>
      </c>
      <c r="K31" s="29">
        <v>1130</v>
      </c>
      <c r="L31" s="29">
        <v>0</v>
      </c>
      <c r="M31" s="29">
        <v>0</v>
      </c>
      <c r="N31" s="30">
        <v>48000</v>
      </c>
      <c r="O31" s="31" t="s">
        <v>44</v>
      </c>
      <c r="P31" s="32">
        <v>0</v>
      </c>
      <c r="Q31" s="32">
        <v>0</v>
      </c>
      <c r="R31" s="32">
        <v>16</v>
      </c>
      <c r="S31" s="32">
        <v>24</v>
      </c>
      <c r="T31" s="32">
        <v>5</v>
      </c>
      <c r="U31" s="32">
        <v>0</v>
      </c>
      <c r="V31" s="32">
        <v>0</v>
      </c>
      <c r="W31" s="32">
        <v>0</v>
      </c>
      <c r="X31" s="33">
        <f t="shared" si="0"/>
        <v>45</v>
      </c>
      <c r="Y31" s="34">
        <f t="shared" si="1"/>
        <v>941934</v>
      </c>
    </row>
    <row r="32" spans="1:25">
      <c r="A32" s="25" t="s">
        <v>45</v>
      </c>
      <c r="B32" s="25" t="s">
        <v>95</v>
      </c>
      <c r="C32" s="26" t="s">
        <v>96</v>
      </c>
      <c r="D32" s="26">
        <v>2025</v>
      </c>
      <c r="E32" s="26" t="s">
        <v>42</v>
      </c>
      <c r="F32" s="27" t="s">
        <v>43</v>
      </c>
      <c r="G32" s="28">
        <v>536859</v>
      </c>
      <c r="H32" s="29">
        <v>0</v>
      </c>
      <c r="I32" s="29">
        <v>156600</v>
      </c>
      <c r="J32" s="29">
        <v>0</v>
      </c>
      <c r="K32" s="29">
        <v>0</v>
      </c>
      <c r="L32" s="29">
        <v>0</v>
      </c>
      <c r="M32" s="29">
        <v>0</v>
      </c>
      <c r="N32" s="30">
        <v>62343</v>
      </c>
      <c r="O32" s="31"/>
      <c r="P32" s="32"/>
      <c r="Q32" s="32"/>
      <c r="R32" s="32"/>
      <c r="S32" s="32"/>
      <c r="T32" s="32"/>
      <c r="U32" s="32"/>
      <c r="V32" s="32"/>
      <c r="W32" s="32"/>
      <c r="X32" s="33">
        <f t="shared" si="0"/>
        <v>0</v>
      </c>
      <c r="Y32" s="34">
        <f t="shared" si="1"/>
        <v>755802</v>
      </c>
    </row>
    <row r="33" spans="1:25">
      <c r="A33" s="25" t="s">
        <v>39</v>
      </c>
      <c r="B33" s="25" t="s">
        <v>97</v>
      </c>
      <c r="C33" s="26" t="s">
        <v>98</v>
      </c>
      <c r="D33" s="26">
        <v>2025</v>
      </c>
      <c r="E33" s="26" t="s">
        <v>42</v>
      </c>
      <c r="F33" s="27" t="s">
        <v>43</v>
      </c>
      <c r="G33" s="28">
        <v>0</v>
      </c>
      <c r="H33" s="29">
        <v>59232</v>
      </c>
      <c r="I33" s="29">
        <v>0</v>
      </c>
      <c r="J33" s="29">
        <v>0</v>
      </c>
      <c r="K33" s="29">
        <v>0</v>
      </c>
      <c r="L33" s="29">
        <v>0</v>
      </c>
      <c r="M33" s="29">
        <v>0</v>
      </c>
      <c r="N33" s="30">
        <v>3312</v>
      </c>
      <c r="O33" s="31" t="s">
        <v>44</v>
      </c>
      <c r="P33" s="32">
        <v>0</v>
      </c>
      <c r="Q33" s="32">
        <v>0</v>
      </c>
      <c r="R33" s="32">
        <v>4</v>
      </c>
      <c r="S33" s="32">
        <v>0</v>
      </c>
      <c r="T33" s="32">
        <v>0</v>
      </c>
      <c r="U33" s="32">
        <v>0</v>
      </c>
      <c r="V33" s="32">
        <v>0</v>
      </c>
      <c r="W33" s="32">
        <v>0</v>
      </c>
      <c r="X33" s="33">
        <f t="shared" si="0"/>
        <v>4</v>
      </c>
      <c r="Y33" s="34">
        <f t="shared" si="1"/>
        <v>62544</v>
      </c>
    </row>
    <row r="34" spans="1:25">
      <c r="A34" s="25" t="s">
        <v>45</v>
      </c>
      <c r="B34" s="25" t="s">
        <v>99</v>
      </c>
      <c r="C34" s="26" t="s">
        <v>100</v>
      </c>
      <c r="D34" s="26">
        <v>2025</v>
      </c>
      <c r="E34" s="26" t="s">
        <v>42</v>
      </c>
      <c r="F34" s="27" t="s">
        <v>43</v>
      </c>
      <c r="G34" s="28">
        <v>529242</v>
      </c>
      <c r="H34" s="29">
        <v>0</v>
      </c>
      <c r="I34" s="29">
        <v>127255</v>
      </c>
      <c r="J34" s="29">
        <v>0</v>
      </c>
      <c r="K34" s="29">
        <v>0</v>
      </c>
      <c r="L34" s="29">
        <v>0</v>
      </c>
      <c r="M34" s="29">
        <v>0</v>
      </c>
      <c r="N34" s="30">
        <v>58746</v>
      </c>
      <c r="O34" s="31"/>
      <c r="P34" s="32"/>
      <c r="Q34" s="32"/>
      <c r="R34" s="32"/>
      <c r="S34" s="32"/>
      <c r="T34" s="32"/>
      <c r="U34" s="32"/>
      <c r="V34" s="32"/>
      <c r="W34" s="32"/>
      <c r="X34" s="33">
        <f t="shared" si="0"/>
        <v>0</v>
      </c>
      <c r="Y34" s="34">
        <f t="shared" si="1"/>
        <v>715243</v>
      </c>
    </row>
    <row r="35" spans="1:25">
      <c r="A35" s="25" t="s">
        <v>39</v>
      </c>
      <c r="B35" s="25" t="s">
        <v>101</v>
      </c>
      <c r="C35" s="26" t="s">
        <v>102</v>
      </c>
      <c r="D35" s="26">
        <v>2025</v>
      </c>
      <c r="E35" s="26" t="s">
        <v>42</v>
      </c>
      <c r="F35" s="27" t="s">
        <v>43</v>
      </c>
      <c r="G35" s="28">
        <v>0</v>
      </c>
      <c r="H35" s="29">
        <v>281352</v>
      </c>
      <c r="I35" s="29">
        <v>21221</v>
      </c>
      <c r="J35" s="29">
        <v>0</v>
      </c>
      <c r="K35" s="29">
        <v>0</v>
      </c>
      <c r="L35" s="29">
        <v>0</v>
      </c>
      <c r="M35" s="29">
        <v>0</v>
      </c>
      <c r="N35" s="30">
        <v>21222</v>
      </c>
      <c r="O35" s="31" t="s">
        <v>44</v>
      </c>
      <c r="P35" s="32">
        <v>0</v>
      </c>
      <c r="Q35" s="32">
        <v>0</v>
      </c>
      <c r="R35" s="32">
        <v>19</v>
      </c>
      <c r="S35" s="32">
        <v>0</v>
      </c>
      <c r="T35" s="32">
        <v>0</v>
      </c>
      <c r="U35" s="32">
        <v>0</v>
      </c>
      <c r="V35" s="32">
        <v>0</v>
      </c>
      <c r="W35" s="32">
        <v>0</v>
      </c>
      <c r="X35" s="33">
        <f t="shared" si="0"/>
        <v>19</v>
      </c>
      <c r="Y35" s="34">
        <f t="shared" si="1"/>
        <v>323795</v>
      </c>
    </row>
    <row r="36" spans="1:25">
      <c r="A36" s="25" t="s">
        <v>103</v>
      </c>
      <c r="B36" s="25" t="s">
        <v>104</v>
      </c>
      <c r="C36" s="26" t="s">
        <v>105</v>
      </c>
      <c r="D36" s="26">
        <v>2025</v>
      </c>
      <c r="E36" s="26" t="s">
        <v>106</v>
      </c>
      <c r="F36" s="27" t="s">
        <v>43</v>
      </c>
      <c r="G36" s="28">
        <v>10956</v>
      </c>
      <c r="H36" s="29">
        <v>59232</v>
      </c>
      <c r="I36" s="29">
        <v>49075</v>
      </c>
      <c r="J36" s="29">
        <v>4500</v>
      </c>
      <c r="K36" s="29">
        <v>0</v>
      </c>
      <c r="L36" s="29">
        <v>0</v>
      </c>
      <c r="M36" s="29">
        <v>0</v>
      </c>
      <c r="N36" s="30">
        <v>4900</v>
      </c>
      <c r="O36" s="31" t="s">
        <v>44</v>
      </c>
      <c r="P36" s="32">
        <v>0</v>
      </c>
      <c r="Q36" s="32">
        <v>0</v>
      </c>
      <c r="R36" s="32">
        <v>4</v>
      </c>
      <c r="S36" s="32">
        <v>0</v>
      </c>
      <c r="T36" s="32">
        <v>0</v>
      </c>
      <c r="U36" s="32">
        <v>0</v>
      </c>
      <c r="V36" s="32">
        <v>0</v>
      </c>
      <c r="W36" s="32">
        <v>0</v>
      </c>
      <c r="X36" s="33">
        <f t="shared" si="0"/>
        <v>4</v>
      </c>
      <c r="Y36" s="34">
        <f t="shared" si="1"/>
        <v>128663</v>
      </c>
    </row>
    <row r="37" spans="1:25">
      <c r="A37" s="25" t="s">
        <v>107</v>
      </c>
      <c r="B37" s="25" t="s">
        <v>108</v>
      </c>
      <c r="C37" s="26" t="s">
        <v>109</v>
      </c>
      <c r="D37" s="26">
        <v>2025</v>
      </c>
      <c r="E37" s="26" t="s">
        <v>42</v>
      </c>
      <c r="F37" s="27" t="s">
        <v>43</v>
      </c>
      <c r="G37" s="28">
        <v>0</v>
      </c>
      <c r="H37" s="29">
        <v>240768</v>
      </c>
      <c r="I37" s="29">
        <v>51625</v>
      </c>
      <c r="J37" s="29">
        <v>0</v>
      </c>
      <c r="K37" s="29">
        <v>0</v>
      </c>
      <c r="L37" s="29">
        <v>0</v>
      </c>
      <c r="M37" s="29">
        <v>0</v>
      </c>
      <c r="N37" s="30">
        <v>20000</v>
      </c>
      <c r="O37" s="31" t="s">
        <v>44</v>
      </c>
      <c r="P37" s="32">
        <v>0</v>
      </c>
      <c r="Q37" s="32">
        <v>0</v>
      </c>
      <c r="R37" s="32">
        <v>8</v>
      </c>
      <c r="S37" s="32">
        <v>7</v>
      </c>
      <c r="T37" s="32">
        <v>0</v>
      </c>
      <c r="U37" s="32">
        <v>0</v>
      </c>
      <c r="V37" s="32">
        <v>0</v>
      </c>
      <c r="W37" s="32">
        <v>0</v>
      </c>
      <c r="X37" s="33">
        <f t="shared" si="0"/>
        <v>15</v>
      </c>
      <c r="Y37" s="34">
        <f t="shared" si="1"/>
        <v>312393</v>
      </c>
    </row>
    <row r="38" spans="1:25">
      <c r="A38" s="25" t="s">
        <v>110</v>
      </c>
      <c r="B38" s="25" t="s">
        <v>111</v>
      </c>
      <c r="C38" s="26" t="s">
        <v>112</v>
      </c>
      <c r="D38" s="26">
        <v>2025</v>
      </c>
      <c r="E38" s="26" t="s">
        <v>42</v>
      </c>
      <c r="F38" s="27" t="s">
        <v>43</v>
      </c>
      <c r="G38" s="28">
        <v>0</v>
      </c>
      <c r="H38" s="29">
        <v>547896</v>
      </c>
      <c r="I38" s="29">
        <v>0</v>
      </c>
      <c r="J38" s="29">
        <v>0</v>
      </c>
      <c r="K38" s="29">
        <v>0</v>
      </c>
      <c r="L38" s="29">
        <v>0</v>
      </c>
      <c r="M38" s="29">
        <v>0</v>
      </c>
      <c r="N38" s="30">
        <v>23885</v>
      </c>
      <c r="O38" s="31" t="s">
        <v>44</v>
      </c>
      <c r="P38" s="32">
        <v>0</v>
      </c>
      <c r="Q38" s="32">
        <v>0</v>
      </c>
      <c r="R38" s="32">
        <v>37</v>
      </c>
      <c r="S38" s="32">
        <v>0</v>
      </c>
      <c r="T38" s="32">
        <v>0</v>
      </c>
      <c r="U38" s="32">
        <v>0</v>
      </c>
      <c r="V38" s="32">
        <v>0</v>
      </c>
      <c r="W38" s="32">
        <v>0</v>
      </c>
      <c r="X38" s="33">
        <f t="shared" si="0"/>
        <v>37</v>
      </c>
      <c r="Y38" s="34">
        <f t="shared" si="1"/>
        <v>571781</v>
      </c>
    </row>
    <row r="39" spans="1:25">
      <c r="A39" s="25" t="s">
        <v>7</v>
      </c>
      <c r="B39" s="25" t="s">
        <v>113</v>
      </c>
      <c r="C39" s="26" t="s">
        <v>114</v>
      </c>
      <c r="D39" s="26">
        <v>2025</v>
      </c>
      <c r="E39" s="26" t="s">
        <v>86</v>
      </c>
      <c r="F39" s="27" t="s">
        <v>115</v>
      </c>
      <c r="G39" s="28">
        <v>0</v>
      </c>
      <c r="H39" s="29">
        <v>0</v>
      </c>
      <c r="I39" s="29">
        <v>62175</v>
      </c>
      <c r="J39" s="29">
        <v>0</v>
      </c>
      <c r="K39" s="29">
        <v>0</v>
      </c>
      <c r="L39" s="29">
        <v>0</v>
      </c>
      <c r="M39" s="29">
        <v>0</v>
      </c>
      <c r="N39" s="30">
        <v>6217</v>
      </c>
      <c r="O39" s="31"/>
      <c r="P39" s="32"/>
      <c r="Q39" s="32"/>
      <c r="R39" s="32"/>
      <c r="S39" s="32"/>
      <c r="T39" s="32"/>
      <c r="U39" s="32"/>
      <c r="V39" s="32"/>
      <c r="W39" s="32"/>
      <c r="X39" s="33">
        <f t="shared" si="0"/>
        <v>0</v>
      </c>
      <c r="Y39" s="34">
        <f t="shared" si="1"/>
        <v>68392</v>
      </c>
    </row>
    <row r="40" spans="1:25">
      <c r="A40" s="25" t="s">
        <v>116</v>
      </c>
      <c r="B40" s="25" t="s">
        <v>117</v>
      </c>
      <c r="C40" s="26" t="s">
        <v>118</v>
      </c>
      <c r="D40" s="26">
        <v>2025</v>
      </c>
      <c r="E40" s="26" t="s">
        <v>42</v>
      </c>
      <c r="F40" s="27" t="s">
        <v>119</v>
      </c>
      <c r="G40" s="28">
        <v>0</v>
      </c>
      <c r="H40" s="29">
        <v>231612</v>
      </c>
      <c r="I40" s="29">
        <v>67920</v>
      </c>
      <c r="J40" s="29">
        <v>0</v>
      </c>
      <c r="K40" s="29">
        <v>2500</v>
      </c>
      <c r="L40" s="29">
        <v>0</v>
      </c>
      <c r="M40" s="29">
        <v>0</v>
      </c>
      <c r="N40" s="30">
        <v>25042</v>
      </c>
      <c r="O40" s="31" t="s">
        <v>44</v>
      </c>
      <c r="P40" s="32">
        <v>1</v>
      </c>
      <c r="Q40" s="32">
        <v>1</v>
      </c>
      <c r="R40" s="32">
        <v>7</v>
      </c>
      <c r="S40" s="32">
        <v>6</v>
      </c>
      <c r="T40" s="32">
        <v>0</v>
      </c>
      <c r="U40" s="32">
        <v>0</v>
      </c>
      <c r="V40" s="32">
        <v>0</v>
      </c>
      <c r="W40" s="32">
        <v>0</v>
      </c>
      <c r="X40" s="33">
        <f t="shared" si="0"/>
        <v>15</v>
      </c>
      <c r="Y40" s="34">
        <f t="shared" si="1"/>
        <v>327074</v>
      </c>
    </row>
    <row r="41" spans="1:25">
      <c r="A41" s="25" t="s">
        <v>103</v>
      </c>
      <c r="B41" s="25" t="s">
        <v>120</v>
      </c>
      <c r="C41" s="26" t="s">
        <v>121</v>
      </c>
      <c r="D41" s="26">
        <v>2025</v>
      </c>
      <c r="E41" s="26" t="s">
        <v>106</v>
      </c>
      <c r="F41" s="27" t="s">
        <v>119</v>
      </c>
      <c r="G41" s="28">
        <v>15228</v>
      </c>
      <c r="H41" s="29">
        <v>59232</v>
      </c>
      <c r="I41" s="29">
        <v>45920</v>
      </c>
      <c r="J41" s="29">
        <v>9216</v>
      </c>
      <c r="K41" s="29">
        <v>2500</v>
      </c>
      <c r="L41" s="29">
        <v>0</v>
      </c>
      <c r="M41" s="29">
        <v>0</v>
      </c>
      <c r="N41" s="30">
        <v>9648</v>
      </c>
      <c r="O41" s="31" t="s">
        <v>44</v>
      </c>
      <c r="P41" s="32">
        <v>0</v>
      </c>
      <c r="Q41" s="32">
        <v>0</v>
      </c>
      <c r="R41" s="32">
        <v>4</v>
      </c>
      <c r="S41" s="32">
        <v>0</v>
      </c>
      <c r="T41" s="32">
        <v>0</v>
      </c>
      <c r="U41" s="32">
        <v>0</v>
      </c>
      <c r="V41" s="32">
        <v>0</v>
      </c>
      <c r="W41" s="32">
        <v>0</v>
      </c>
      <c r="X41" s="33">
        <f t="shared" si="0"/>
        <v>4</v>
      </c>
      <c r="Y41" s="34">
        <f t="shared" si="1"/>
        <v>141744</v>
      </c>
    </row>
    <row r="42" spans="1:25">
      <c r="A42" s="25" t="s">
        <v>103</v>
      </c>
      <c r="B42" s="25" t="s">
        <v>122</v>
      </c>
      <c r="C42" s="26" t="s">
        <v>123</v>
      </c>
      <c r="D42" s="26">
        <v>2025</v>
      </c>
      <c r="E42" s="26" t="s">
        <v>42</v>
      </c>
      <c r="F42" s="27" t="s">
        <v>119</v>
      </c>
      <c r="G42" s="28">
        <v>0</v>
      </c>
      <c r="H42" s="29">
        <v>113676</v>
      </c>
      <c r="I42" s="29">
        <v>44852</v>
      </c>
      <c r="J42" s="29">
        <v>0</v>
      </c>
      <c r="K42" s="29">
        <v>2500</v>
      </c>
      <c r="L42" s="29">
        <v>0</v>
      </c>
      <c r="M42" s="29">
        <v>0</v>
      </c>
      <c r="N42" s="30">
        <v>9648</v>
      </c>
      <c r="O42" s="31" t="s">
        <v>44</v>
      </c>
      <c r="P42" s="32">
        <v>0</v>
      </c>
      <c r="Q42" s="32">
        <v>3</v>
      </c>
      <c r="R42" s="32">
        <v>5</v>
      </c>
      <c r="S42" s="32">
        <v>0</v>
      </c>
      <c r="T42" s="32">
        <v>0</v>
      </c>
      <c r="U42" s="32">
        <v>0</v>
      </c>
      <c r="V42" s="32">
        <v>0</v>
      </c>
      <c r="W42" s="32">
        <v>0</v>
      </c>
      <c r="X42" s="33">
        <f t="shared" si="0"/>
        <v>8</v>
      </c>
      <c r="Y42" s="34">
        <f t="shared" si="1"/>
        <v>170676</v>
      </c>
    </row>
    <row r="43" spans="1:25">
      <c r="A43" s="25" t="s">
        <v>124</v>
      </c>
      <c r="B43" s="25" t="s">
        <v>125</v>
      </c>
      <c r="C43" s="26" t="s">
        <v>126</v>
      </c>
      <c r="D43" s="26">
        <v>2025</v>
      </c>
      <c r="E43" s="26" t="s">
        <v>42</v>
      </c>
      <c r="F43" s="27" t="s">
        <v>119</v>
      </c>
      <c r="G43" s="28">
        <v>0</v>
      </c>
      <c r="H43" s="29">
        <v>216288</v>
      </c>
      <c r="I43" s="29">
        <v>91755</v>
      </c>
      <c r="J43" s="29">
        <v>0</v>
      </c>
      <c r="K43" s="29">
        <v>2500</v>
      </c>
      <c r="L43" s="29">
        <v>0</v>
      </c>
      <c r="M43" s="29">
        <v>0</v>
      </c>
      <c r="N43" s="30">
        <v>0</v>
      </c>
      <c r="O43" s="31" t="s">
        <v>44</v>
      </c>
      <c r="P43" s="32">
        <v>0</v>
      </c>
      <c r="Q43" s="32">
        <v>0</v>
      </c>
      <c r="R43" s="32">
        <v>6</v>
      </c>
      <c r="S43" s="32">
        <v>2</v>
      </c>
      <c r="T43" s="32">
        <v>4</v>
      </c>
      <c r="U43" s="32">
        <v>0</v>
      </c>
      <c r="V43" s="32">
        <v>0</v>
      </c>
      <c r="W43" s="32">
        <v>0</v>
      </c>
      <c r="X43" s="33">
        <f t="shared" si="0"/>
        <v>12</v>
      </c>
      <c r="Y43" s="34">
        <f t="shared" si="1"/>
        <v>310543</v>
      </c>
    </row>
    <row r="44" spans="1:25">
      <c r="A44" s="25" t="s">
        <v>127</v>
      </c>
      <c r="B44" s="25" t="s">
        <v>128</v>
      </c>
      <c r="C44" s="26" t="s">
        <v>129</v>
      </c>
      <c r="D44" s="26">
        <v>2025</v>
      </c>
      <c r="E44" s="26" t="s">
        <v>130</v>
      </c>
      <c r="F44" s="27" t="s">
        <v>119</v>
      </c>
      <c r="G44" s="28">
        <v>26400</v>
      </c>
      <c r="H44" s="29">
        <v>0</v>
      </c>
      <c r="I44" s="29">
        <v>292113</v>
      </c>
      <c r="J44" s="29">
        <v>109051</v>
      </c>
      <c r="K44" s="29">
        <v>2500</v>
      </c>
      <c r="L44" s="29">
        <v>0</v>
      </c>
      <c r="M44" s="29">
        <v>0</v>
      </c>
      <c r="N44" s="30">
        <v>42667</v>
      </c>
      <c r="O44" s="31"/>
      <c r="P44" s="32"/>
      <c r="Q44" s="32"/>
      <c r="R44" s="32"/>
      <c r="S44" s="32"/>
      <c r="T44" s="32"/>
      <c r="U44" s="32"/>
      <c r="V44" s="32"/>
      <c r="W44" s="32"/>
      <c r="X44" s="33">
        <f t="shared" si="0"/>
        <v>0</v>
      </c>
      <c r="Y44" s="34">
        <f t="shared" si="1"/>
        <v>472731</v>
      </c>
    </row>
    <row r="45" spans="1:25">
      <c r="A45" s="25" t="s">
        <v>131</v>
      </c>
      <c r="B45" s="25" t="s">
        <v>132</v>
      </c>
      <c r="C45" s="26" t="s">
        <v>133</v>
      </c>
      <c r="D45" s="26">
        <v>2025</v>
      </c>
      <c r="E45" s="26" t="s">
        <v>106</v>
      </c>
      <c r="F45" s="27" t="s">
        <v>119</v>
      </c>
      <c r="G45" s="28">
        <v>114444</v>
      </c>
      <c r="H45" s="29">
        <v>270384</v>
      </c>
      <c r="I45" s="29">
        <v>211407</v>
      </c>
      <c r="J45" s="29">
        <v>4000</v>
      </c>
      <c r="K45" s="29">
        <v>2500</v>
      </c>
      <c r="L45" s="29">
        <v>0</v>
      </c>
      <c r="M45" s="29">
        <v>0</v>
      </c>
      <c r="N45" s="30">
        <v>56421</v>
      </c>
      <c r="O45" s="31" t="s">
        <v>44</v>
      </c>
      <c r="P45" s="32">
        <v>0</v>
      </c>
      <c r="Q45" s="32">
        <v>0</v>
      </c>
      <c r="R45" s="32">
        <v>10</v>
      </c>
      <c r="S45" s="32">
        <v>7</v>
      </c>
      <c r="T45" s="32">
        <v>0</v>
      </c>
      <c r="U45" s="32">
        <v>0</v>
      </c>
      <c r="V45" s="32">
        <v>0</v>
      </c>
      <c r="W45" s="32">
        <v>0</v>
      </c>
      <c r="X45" s="33">
        <f t="shared" si="0"/>
        <v>17</v>
      </c>
      <c r="Y45" s="34">
        <f t="shared" si="1"/>
        <v>659156</v>
      </c>
    </row>
    <row r="46" spans="1:25">
      <c r="A46" s="25" t="s">
        <v>45</v>
      </c>
      <c r="B46" s="25" t="s">
        <v>134</v>
      </c>
      <c r="C46" s="26" t="s">
        <v>135</v>
      </c>
      <c r="D46" s="26">
        <v>2025</v>
      </c>
      <c r="E46" s="26" t="s">
        <v>42</v>
      </c>
      <c r="F46" s="27" t="s">
        <v>43</v>
      </c>
      <c r="G46" s="28">
        <v>0</v>
      </c>
      <c r="H46" s="29">
        <v>246744</v>
      </c>
      <c r="I46" s="29">
        <v>45320</v>
      </c>
      <c r="J46" s="29">
        <v>0</v>
      </c>
      <c r="K46" s="29">
        <v>0</v>
      </c>
      <c r="L46" s="29">
        <v>10000</v>
      </c>
      <c r="M46" s="29">
        <v>0</v>
      </c>
      <c r="N46" s="30">
        <v>26912</v>
      </c>
      <c r="O46" s="31" t="s">
        <v>44</v>
      </c>
      <c r="P46" s="32">
        <v>0</v>
      </c>
      <c r="Q46" s="32">
        <v>0</v>
      </c>
      <c r="R46" s="32">
        <v>10</v>
      </c>
      <c r="S46" s="32">
        <v>3</v>
      </c>
      <c r="T46" s="32">
        <v>2</v>
      </c>
      <c r="U46" s="32">
        <v>0</v>
      </c>
      <c r="V46" s="32">
        <v>0</v>
      </c>
      <c r="W46" s="32">
        <v>0</v>
      </c>
      <c r="X46" s="33">
        <f t="shared" si="0"/>
        <v>15</v>
      </c>
      <c r="Y46" s="34">
        <f t="shared" si="1"/>
        <v>328976</v>
      </c>
    </row>
    <row r="47" spans="1:25">
      <c r="A47" s="25"/>
      <c r="B47" s="25"/>
      <c r="C47" s="26"/>
      <c r="D47" s="26"/>
      <c r="E47" s="26"/>
      <c r="F47" s="27" t="s">
        <v>43</v>
      </c>
      <c r="G47" s="28"/>
      <c r="H47" s="29"/>
      <c r="I47" s="29"/>
      <c r="J47" s="29"/>
      <c r="K47" s="29"/>
      <c r="L47" s="29"/>
      <c r="M47" s="29"/>
      <c r="N47" s="30"/>
      <c r="O47" s="31"/>
      <c r="P47" s="32"/>
      <c r="Q47" s="32"/>
      <c r="R47" s="32"/>
      <c r="S47" s="32"/>
      <c r="T47" s="32"/>
      <c r="U47" s="32"/>
      <c r="V47" s="32"/>
      <c r="W47" s="32"/>
      <c r="X47" s="33">
        <f t="shared" si="0"/>
        <v>0</v>
      </c>
      <c r="Y47" s="34">
        <f t="shared" si="1"/>
        <v>0</v>
      </c>
    </row>
    <row r="48" spans="1:25">
      <c r="A48" s="25"/>
      <c r="B48" s="25"/>
      <c r="C48" s="26"/>
      <c r="D48" s="26"/>
      <c r="E48" s="26"/>
      <c r="F48" s="27" t="s">
        <v>43</v>
      </c>
      <c r="G48" s="28"/>
      <c r="H48" s="29"/>
      <c r="I48" s="29"/>
      <c r="J48" s="29"/>
      <c r="K48" s="29"/>
      <c r="L48" s="29"/>
      <c r="M48" s="29"/>
      <c r="N48" s="30"/>
      <c r="O48" s="31"/>
      <c r="P48" s="32"/>
      <c r="Q48" s="32"/>
      <c r="R48" s="32"/>
      <c r="S48" s="32"/>
      <c r="T48" s="32"/>
      <c r="U48" s="32"/>
      <c r="V48" s="32"/>
      <c r="W48" s="32"/>
      <c r="X48" s="33">
        <f t="shared" si="0"/>
        <v>0</v>
      </c>
      <c r="Y48" s="34">
        <f t="shared" si="1"/>
        <v>0</v>
      </c>
    </row>
    <row r="49" spans="1:25">
      <c r="A49" s="25"/>
      <c r="B49" s="25"/>
      <c r="C49" s="26"/>
      <c r="D49" s="26"/>
      <c r="E49" s="26"/>
      <c r="F49" s="27" t="s">
        <v>43</v>
      </c>
      <c r="G49" s="28"/>
      <c r="H49" s="29"/>
      <c r="I49" s="29"/>
      <c r="J49" s="29"/>
      <c r="K49" s="29"/>
      <c r="L49" s="29"/>
      <c r="M49" s="29"/>
      <c r="N49" s="30"/>
      <c r="O49" s="31"/>
      <c r="P49" s="32"/>
      <c r="Q49" s="32"/>
      <c r="R49" s="32"/>
      <c r="S49" s="32"/>
      <c r="T49" s="32"/>
      <c r="U49" s="32"/>
      <c r="V49" s="32"/>
      <c r="W49" s="32"/>
      <c r="X49" s="33">
        <f t="shared" si="0"/>
        <v>0</v>
      </c>
      <c r="Y49" s="34">
        <f t="shared" si="1"/>
        <v>0</v>
      </c>
    </row>
    <row r="50" spans="1:25">
      <c r="A50" s="25"/>
      <c r="B50" s="25"/>
      <c r="C50" s="26"/>
      <c r="D50" s="26"/>
      <c r="E50" s="26"/>
      <c r="F50" s="27" t="s">
        <v>43</v>
      </c>
      <c r="G50" s="28"/>
      <c r="H50" s="29"/>
      <c r="I50" s="29"/>
      <c r="J50" s="29"/>
      <c r="K50" s="29"/>
      <c r="L50" s="29"/>
      <c r="M50" s="29"/>
      <c r="N50" s="30"/>
      <c r="O50" s="31"/>
      <c r="P50" s="32"/>
      <c r="Q50" s="32"/>
      <c r="R50" s="32"/>
      <c r="S50" s="32"/>
      <c r="T50" s="32"/>
      <c r="U50" s="32"/>
      <c r="V50" s="32"/>
      <c r="W50" s="32"/>
      <c r="X50" s="33">
        <f t="shared" si="0"/>
        <v>0</v>
      </c>
      <c r="Y50" s="34">
        <f t="shared" si="1"/>
        <v>0</v>
      </c>
    </row>
    <row r="51" spans="1:25">
      <c r="A51" s="25"/>
      <c r="B51" s="25"/>
      <c r="C51" s="26"/>
      <c r="D51" s="26"/>
      <c r="E51" s="26"/>
      <c r="F51" s="27" t="s">
        <v>43</v>
      </c>
      <c r="G51" s="28"/>
      <c r="H51" s="29"/>
      <c r="I51" s="29"/>
      <c r="J51" s="29"/>
      <c r="K51" s="29"/>
      <c r="L51" s="29"/>
      <c r="M51" s="29"/>
      <c r="N51" s="30"/>
      <c r="O51" s="31"/>
      <c r="P51" s="32"/>
      <c r="Q51" s="32"/>
      <c r="R51" s="32"/>
      <c r="S51" s="32"/>
      <c r="T51" s="32"/>
      <c r="U51" s="32"/>
      <c r="V51" s="32"/>
      <c r="W51" s="32"/>
      <c r="X51" s="33">
        <f t="shared" si="0"/>
        <v>0</v>
      </c>
      <c r="Y51" s="34">
        <f t="shared" si="1"/>
        <v>0</v>
      </c>
    </row>
    <row r="52" spans="1:25">
      <c r="A52" s="25"/>
      <c r="B52" s="25"/>
      <c r="C52" s="26"/>
      <c r="D52" s="26"/>
      <c r="E52" s="26"/>
      <c r="F52" s="27" t="s">
        <v>43</v>
      </c>
      <c r="G52" s="28"/>
      <c r="H52" s="29"/>
      <c r="I52" s="29"/>
      <c r="J52" s="29"/>
      <c r="K52" s="29"/>
      <c r="L52" s="29"/>
      <c r="M52" s="29"/>
      <c r="N52" s="30"/>
      <c r="O52" s="31"/>
      <c r="P52" s="32"/>
      <c r="Q52" s="32"/>
      <c r="R52" s="32"/>
      <c r="S52" s="32"/>
      <c r="T52" s="32"/>
      <c r="U52" s="32"/>
      <c r="V52" s="32"/>
      <c r="W52" s="32"/>
      <c r="X52" s="33">
        <f t="shared" si="0"/>
        <v>0</v>
      </c>
      <c r="Y52" s="34">
        <f t="shared" si="1"/>
        <v>0</v>
      </c>
    </row>
    <row r="53" spans="1:25">
      <c r="A53" s="25"/>
      <c r="B53" s="25"/>
      <c r="C53" s="26"/>
      <c r="D53" s="26"/>
      <c r="E53" s="26"/>
      <c r="F53" s="27" t="s">
        <v>43</v>
      </c>
      <c r="G53" s="28"/>
      <c r="H53" s="29"/>
      <c r="I53" s="29"/>
      <c r="J53" s="29"/>
      <c r="K53" s="29"/>
      <c r="L53" s="29"/>
      <c r="M53" s="29"/>
      <c r="N53" s="30"/>
      <c r="O53" s="31"/>
      <c r="P53" s="32"/>
      <c r="Q53" s="32"/>
      <c r="R53" s="32"/>
      <c r="S53" s="32"/>
      <c r="T53" s="32"/>
      <c r="U53" s="32"/>
      <c r="V53" s="32"/>
      <c r="W53" s="32"/>
      <c r="X53" s="33">
        <f t="shared" si="0"/>
        <v>0</v>
      </c>
      <c r="Y53" s="34">
        <f t="shared" si="1"/>
        <v>0</v>
      </c>
    </row>
    <row r="54" spans="1:25">
      <c r="A54" s="25"/>
      <c r="B54" s="25"/>
      <c r="C54" s="26"/>
      <c r="D54" s="26"/>
      <c r="E54" s="26"/>
      <c r="F54" s="27" t="s">
        <v>43</v>
      </c>
      <c r="G54" s="28"/>
      <c r="H54" s="29"/>
      <c r="I54" s="29"/>
      <c r="J54" s="29"/>
      <c r="K54" s="29"/>
      <c r="L54" s="29"/>
      <c r="M54" s="29"/>
      <c r="N54" s="30"/>
      <c r="O54" s="31"/>
      <c r="P54" s="32"/>
      <c r="Q54" s="32"/>
      <c r="R54" s="32"/>
      <c r="S54" s="32"/>
      <c r="T54" s="32"/>
      <c r="U54" s="32"/>
      <c r="V54" s="32"/>
      <c r="W54" s="32"/>
      <c r="X54" s="33">
        <f t="shared" si="0"/>
        <v>0</v>
      </c>
      <c r="Y54" s="34">
        <f t="shared" si="1"/>
        <v>0</v>
      </c>
    </row>
    <row r="55" spans="1:25">
      <c r="A55" s="25"/>
      <c r="B55" s="25"/>
      <c r="C55" s="26"/>
      <c r="D55" s="26"/>
      <c r="E55" s="26"/>
      <c r="F55" s="27" t="s">
        <v>43</v>
      </c>
      <c r="G55" s="28"/>
      <c r="H55" s="29"/>
      <c r="I55" s="29"/>
      <c r="J55" s="29"/>
      <c r="K55" s="29"/>
      <c r="L55" s="29"/>
      <c r="M55" s="29"/>
      <c r="N55" s="30"/>
      <c r="O55" s="31"/>
      <c r="P55" s="32"/>
      <c r="Q55" s="32"/>
      <c r="R55" s="32"/>
      <c r="S55" s="32"/>
      <c r="T55" s="32"/>
      <c r="U55" s="32"/>
      <c r="V55" s="32"/>
      <c r="W55" s="32"/>
      <c r="X55" s="33">
        <f t="shared" si="0"/>
        <v>0</v>
      </c>
      <c r="Y55" s="34">
        <f t="shared" si="1"/>
        <v>0</v>
      </c>
    </row>
    <row r="56" spans="1:25">
      <c r="A56" s="25"/>
      <c r="B56" s="25"/>
      <c r="C56" s="26"/>
      <c r="D56" s="26"/>
      <c r="E56" s="26"/>
      <c r="F56" s="27" t="s">
        <v>43</v>
      </c>
      <c r="G56" s="28"/>
      <c r="H56" s="29"/>
      <c r="I56" s="29"/>
      <c r="J56" s="29"/>
      <c r="K56" s="29"/>
      <c r="L56" s="29"/>
      <c r="M56" s="29"/>
      <c r="N56" s="30"/>
      <c r="O56" s="31"/>
      <c r="P56" s="32"/>
      <c r="Q56" s="32"/>
      <c r="R56" s="32"/>
      <c r="S56" s="32"/>
      <c r="T56" s="32"/>
      <c r="U56" s="32"/>
      <c r="V56" s="32"/>
      <c r="W56" s="32"/>
      <c r="X56" s="33">
        <f t="shared" si="0"/>
        <v>0</v>
      </c>
      <c r="Y56" s="34">
        <f t="shared" si="1"/>
        <v>0</v>
      </c>
    </row>
  </sheetData>
  <autoFilter ref="A10:Y10" xr:uid="{1B318D37-73E1-4F11-891F-5A244178D571}"/>
  <conditionalFormatting sqref="D11:D56">
    <cfRule type="expression" dxfId="2" priority="1">
      <formula>OR($D11&gt;2025,AND($D11&lt;2025,$D11&lt;&gt;""))</formula>
    </cfRule>
  </conditionalFormatting>
  <conditionalFormatting sqref="Y11:Y56">
    <cfRule type="expression" dxfId="1" priority="2">
      <formula>#REF!&lt;0</formula>
    </cfRule>
    <cfRule type="cellIs" dxfId="0" priority="3" operator="lessThan">
      <formula>0</formula>
    </cfRule>
  </conditionalFormatting>
  <dataValidations count="4">
    <dataValidation type="list" allowBlank="1" showInputMessage="1" showErrorMessage="1" sqref="F11:F56" xr:uid="{AF3E1244-2627-45C3-BB38-4C4E1AF94C69}">
      <formula1>"DV, YHDP"</formula1>
    </dataValidation>
    <dataValidation type="list" allowBlank="1" showInputMessage="1" showErrorMessage="1" sqref="O11:O56" xr:uid="{ECD4506D-F5FC-4516-A085-D1C98ED1AF7E}">
      <formula1>"FMR, Actual Rent"</formula1>
    </dataValidation>
    <dataValidation type="list" allowBlank="1" showInputMessage="1" showErrorMessage="1" sqref="E11:E56" xr:uid="{0852B4B0-069B-429C-BC4E-2A9723BA03BD}">
      <formula1>"PH, TH, Joint TH &amp; PH-RRH, HMIS, SSO, TRA, PRA, SRA, S+C/SRO"</formula1>
    </dataValidation>
    <dataValidation allowBlank="1" showErrorMessage="1" sqref="A10:Y10" xr:uid="{DC38BF11-D49D-46AD-AD83-19E5FCC34167}"/>
  </dataValidations>
  <pageMargins left="0.5" right="0.5" top="0.25" bottom="0.4" header="0.3" footer="0.15"/>
  <pageSetup fitToWidth="2" fitToHeight="10" orientation="landscape" r:id="rId1"/>
  <headerFooter>
    <oddFooter>&amp;L&amp;L &amp;B&amp;F&amp;R&amp;R &amp;B6/14/2024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8BF59025900F849869EF329E2586F3F" ma:contentTypeVersion="20" ma:contentTypeDescription="Create a new document." ma:contentTypeScope="" ma:versionID="e22a9ced0069b15e4e88ba2d7721c0fd">
  <xsd:schema xmlns:xsd="http://www.w3.org/2001/XMLSchema" xmlns:xs="http://www.w3.org/2001/XMLSchema" xmlns:p="http://schemas.microsoft.com/office/2006/metadata/properties" xmlns:ns2="38844ee4-860b-45a7-95fc-ce2fce05d732" xmlns:ns3="ab377245-f441-4592-94e1-78cd29d243ca" targetNamespace="http://schemas.microsoft.com/office/2006/metadata/properties" ma:root="true" ma:fieldsID="fa73c5ca20625cead289f38dc081995b" ns2:_="" ns3:_="">
    <xsd:import namespace="38844ee4-860b-45a7-95fc-ce2fce05d732"/>
    <xsd:import namespace="ab377245-f441-4592-94e1-78cd29d243c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notes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844ee4-860b-45a7-95fc-ce2fce05d73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2398873d-e740-48c0-b96d-0d98b63db3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notes" ma:index="22" nillable="true" ma:displayName="notes " ma:format="Dropdown" ma:internalName="notes">
      <xsd:simpleType>
        <xsd:restriction base="dms:Text">
          <xsd:maxLength value="255"/>
        </xsd:restriction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Location" ma:index="24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377245-f441-4592-94e1-78cd29d243ca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2c7dcfe3-a50c-4608-86c5-543146ffbfbb}" ma:internalName="TaxCatchAll" ma:showField="CatchAllData" ma:web="ab377245-f441-4592-94e1-78cd29d243c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b377245-f441-4592-94e1-78cd29d243ca" xsi:nil="true"/>
    <lcf76f155ced4ddcb4097134ff3c332f xmlns="38844ee4-860b-45a7-95fc-ce2fce05d732">
      <Terms xmlns="http://schemas.microsoft.com/office/infopath/2007/PartnerControls"/>
    </lcf76f155ced4ddcb4097134ff3c332f>
    <notes xmlns="38844ee4-860b-45a7-95fc-ce2fce05d732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E53D1B5-DD51-4AB7-A74A-F8A35C27F90D}"/>
</file>

<file path=customXml/itemProps2.xml><?xml version="1.0" encoding="utf-8"?>
<ds:datastoreItem xmlns:ds="http://schemas.openxmlformats.org/officeDocument/2006/customXml" ds:itemID="{703D5E7C-4850-4828-A419-B547EA4249E9}"/>
</file>

<file path=customXml/itemProps3.xml><?xml version="1.0" encoding="utf-8"?>
<ds:datastoreItem xmlns:ds="http://schemas.openxmlformats.org/officeDocument/2006/customXml" ds:itemID="{91954539-DC1D-4874-976F-1507B5EAA33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Moore, Roger A</dc:creator>
  <cp:keywords/>
  <dc:description/>
  <cp:lastModifiedBy>Adia McGhee</cp:lastModifiedBy>
  <cp:revision/>
  <dcterms:created xsi:type="dcterms:W3CDTF">2024-06-13T15:52:27Z</dcterms:created>
  <dcterms:modified xsi:type="dcterms:W3CDTF">2024-07-29T13:46:29Z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0x010100E8BF59025900F849869EF329E2586F3F</vt:lpwstr>
  </property>
  <property fmtid="{D5CDD505-2E9C-101B-9397-08002B2CF9AE}" pid="3" name="MediaServiceImageTags">
    <vt:lpwstr/>
  </property>
</Properties>
</file>